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worksheets/sheet6.xml" ContentType="application/vnd.openxmlformats-officedocument.spreadsheetml.worksheet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11.xml" ContentType="application/vnd.openxmlformats-officedocument.spreadsheetml.externalLink+xml"/>
  <Override PartName="/xl/calcChain.xml" ContentType="application/vnd.openxmlformats-officedocument.spreadsheetml.calcChain+xml"/>
  <Override PartName="/xl/externalLinks/externalLink10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9720" windowHeight="7320" activeTab="5"/>
  </bookViews>
  <sheets>
    <sheet name="2стр (2)" sheetId="22" r:id="rId1"/>
    <sheet name="1стр (2)" sheetId="21" r:id="rId2"/>
    <sheet name="ФИН" sheetId="18" r:id="rId3"/>
    <sheet name="2стр" sheetId="17" r:id="rId4"/>
    <sheet name="1стр" sheetId="16" r:id="rId5"/>
    <sheet name="призеры" sheetId="3" r:id="rId6"/>
  </sheets>
  <externalReferences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</externalReferences>
  <definedNames>
    <definedName name="_xlnm.Print_Area" localSheetId="4">'1стр'!$A$1:$I$61</definedName>
    <definedName name="_xlnm.Print_Area" localSheetId="1">'1стр (2)'!$A$1:$I$61</definedName>
    <definedName name="_xlnm.Print_Area" localSheetId="3">'2стр'!$A$1:$I$35</definedName>
    <definedName name="_xlnm.Print_Area" localSheetId="0">'2стр (2)'!$A$1:$I$35</definedName>
    <definedName name="_xlnm.Print_Area" localSheetId="5">призеры!$A$1:$I$91</definedName>
    <definedName name="_xlnm.Print_Area" localSheetId="2">ФИН!$A$1:$I$47</definedName>
  </definedNames>
  <calcPr calcId="125725"/>
</workbook>
</file>

<file path=xl/calcChain.xml><?xml version="1.0" encoding="utf-8"?>
<calcChain xmlns="http://schemas.openxmlformats.org/spreadsheetml/2006/main">
  <c r="C69" i="3"/>
  <c r="D69"/>
  <c r="E69"/>
  <c r="F69"/>
  <c r="H69"/>
  <c r="F80"/>
  <c r="H76"/>
  <c r="E71"/>
  <c r="H71"/>
  <c r="H75"/>
  <c r="E73"/>
  <c r="H73"/>
  <c r="H72"/>
  <c r="E74"/>
  <c r="H74"/>
  <c r="C74"/>
  <c r="C72"/>
  <c r="C75"/>
  <c r="D74"/>
  <c r="D72"/>
  <c r="D73"/>
  <c r="C71"/>
  <c r="E72"/>
  <c r="E75"/>
  <c r="D75"/>
  <c r="C73"/>
  <c r="D76"/>
  <c r="D71"/>
  <c r="E76"/>
  <c r="C76"/>
  <c r="F72" l="1"/>
  <c r="F76"/>
  <c r="F73"/>
  <c r="F74"/>
  <c r="F75"/>
  <c r="F71"/>
  <c r="G38" i="18" l="1"/>
  <c r="G37"/>
  <c r="G35"/>
  <c r="G34"/>
  <c r="G32"/>
  <c r="G31"/>
  <c r="G29"/>
  <c r="G28"/>
  <c r="G23"/>
  <c r="G22"/>
  <c r="G26"/>
  <c r="G25"/>
  <c r="G20"/>
  <c r="G19"/>
  <c r="G17"/>
  <c r="G16"/>
  <c r="G14"/>
  <c r="G13"/>
  <c r="G10"/>
  <c r="G8"/>
  <c r="A8"/>
  <c r="A13"/>
  <c r="A16"/>
  <c r="A19"/>
  <c r="A22"/>
  <c r="A25"/>
  <c r="A28"/>
  <c r="A31"/>
  <c r="A34"/>
  <c r="A37"/>
  <c r="C25" i="17" l="1"/>
  <c r="D25"/>
  <c r="E25"/>
  <c r="F25"/>
  <c r="G25"/>
  <c r="H25"/>
  <c r="C26"/>
  <c r="D26"/>
  <c r="E26"/>
  <c r="F26"/>
  <c r="G26"/>
  <c r="H26"/>
  <c r="C67" i="3"/>
  <c r="C21" i="17" s="1"/>
  <c r="D67" i="3"/>
  <c r="D21" i="17" s="1"/>
  <c r="E67" i="3"/>
  <c r="E21" i="17" s="1"/>
  <c r="F67" i="3"/>
  <c r="F21" i="17" s="1"/>
  <c r="H67" i="3"/>
  <c r="H21" i="17" s="1"/>
  <c r="C58" i="3"/>
  <c r="D58"/>
  <c r="E58"/>
  <c r="F58"/>
  <c r="H58"/>
  <c r="C59"/>
  <c r="C15" i="17" s="1"/>
  <c r="D59" i="3"/>
  <c r="D15" i="17" s="1"/>
  <c r="E59" i="3"/>
  <c r="E15" i="17" s="1"/>
  <c r="F59" i="3"/>
  <c r="F15" i="17" s="1"/>
  <c r="H59" i="3"/>
  <c r="H15" i="17" s="1"/>
  <c r="C60" i="3"/>
  <c r="C16" i="17" s="1"/>
  <c r="D60" i="3"/>
  <c r="D16" i="17" s="1"/>
  <c r="E60" i="3"/>
  <c r="E16" i="17" s="1"/>
  <c r="F60" i="3"/>
  <c r="F16" i="17" s="1"/>
  <c r="H60" i="3"/>
  <c r="H16" i="17" s="1"/>
  <c r="C61" i="3"/>
  <c r="D61"/>
  <c r="E61"/>
  <c r="F61"/>
  <c r="H61"/>
  <c r="C62"/>
  <c r="D62"/>
  <c r="E62"/>
  <c r="F62"/>
  <c r="H62"/>
  <c r="D57"/>
  <c r="E57"/>
  <c r="F57"/>
  <c r="H57"/>
  <c r="C57"/>
  <c r="C51"/>
  <c r="C29" i="18" s="1"/>
  <c r="D51" i="3"/>
  <c r="D29" i="18" s="1"/>
  <c r="E51" i="3"/>
  <c r="E29" i="18" s="1"/>
  <c r="F51" i="3"/>
  <c r="F29" i="18" s="1"/>
  <c r="H51" i="3"/>
  <c r="H29" i="18" s="1"/>
  <c r="C52" i="3"/>
  <c r="D52"/>
  <c r="E52"/>
  <c r="F52"/>
  <c r="H52"/>
  <c r="C53"/>
  <c r="D53"/>
  <c r="E53"/>
  <c r="F53"/>
  <c r="H53"/>
  <c r="C54"/>
  <c r="D54"/>
  <c r="E54"/>
  <c r="F54"/>
  <c r="H54"/>
  <c r="C55"/>
  <c r="D55"/>
  <c r="E55"/>
  <c r="F55"/>
  <c r="H55"/>
  <c r="D50"/>
  <c r="D28" i="18" s="1"/>
  <c r="E50" i="3"/>
  <c r="E28" i="18" s="1"/>
  <c r="F50" i="3"/>
  <c r="F28" i="18" s="1"/>
  <c r="H50" i="3"/>
  <c r="H28" i="18" s="1"/>
  <c r="C50" i="3"/>
  <c r="C28" i="18" s="1"/>
  <c r="C37" i="3"/>
  <c r="C23" i="18" s="1"/>
  <c r="D37" i="3"/>
  <c r="D23" i="18" s="1"/>
  <c r="E37" i="3"/>
  <c r="E23" i="18" s="1"/>
  <c r="F37" i="3"/>
  <c r="F23" i="18" s="1"/>
  <c r="H37" i="3"/>
  <c r="H23" i="18" s="1"/>
  <c r="C38" i="3"/>
  <c r="D38"/>
  <c r="E38"/>
  <c r="F38"/>
  <c r="H38"/>
  <c r="C39"/>
  <c r="D39"/>
  <c r="E39"/>
  <c r="F39"/>
  <c r="H39"/>
  <c r="C40"/>
  <c r="D40"/>
  <c r="E40"/>
  <c r="F40"/>
  <c r="H40"/>
  <c r="C41"/>
  <c r="D41"/>
  <c r="E41"/>
  <c r="F41"/>
  <c r="H41"/>
  <c r="D36"/>
  <c r="D22" i="18" s="1"/>
  <c r="E36" i="3"/>
  <c r="E22" i="18" s="1"/>
  <c r="F36" i="3"/>
  <c r="F22" i="18" s="1"/>
  <c r="H36" i="3"/>
  <c r="H22" i="18" s="1"/>
  <c r="C36" i="3"/>
  <c r="C22" i="18" s="1"/>
  <c r="C30" i="3"/>
  <c r="C20" i="18" s="1"/>
  <c r="D30" i="3"/>
  <c r="D20" i="18" s="1"/>
  <c r="E30" i="3"/>
  <c r="E20" i="18" s="1"/>
  <c r="F30" i="3"/>
  <c r="F20" i="18" s="1"/>
  <c r="H30" i="3"/>
  <c r="H20" i="18" s="1"/>
  <c r="C31" i="3"/>
  <c r="D31"/>
  <c r="E31"/>
  <c r="F31"/>
  <c r="H31"/>
  <c r="C32"/>
  <c r="D32"/>
  <c r="E32"/>
  <c r="F32"/>
  <c r="H32"/>
  <c r="C33"/>
  <c r="D33"/>
  <c r="E33"/>
  <c r="F33"/>
  <c r="H33"/>
  <c r="C34"/>
  <c r="D34"/>
  <c r="E34"/>
  <c r="F34"/>
  <c r="H34"/>
  <c r="D29"/>
  <c r="D19" i="18" s="1"/>
  <c r="E29" i="3"/>
  <c r="E19" i="18" s="1"/>
  <c r="F29" i="3"/>
  <c r="F19" i="18" s="1"/>
  <c r="H29" i="3"/>
  <c r="H19" i="18" s="1"/>
  <c r="C29" i="3"/>
  <c r="C19" i="18" s="1"/>
  <c r="C15" i="3"/>
  <c r="C13" i="18" s="1"/>
  <c r="C16" i="3"/>
  <c r="C14" i="18" s="1"/>
  <c r="D16" i="3"/>
  <c r="D14" i="18" s="1"/>
  <c r="E16" i="3"/>
  <c r="E14" i="18" s="1"/>
  <c r="F16" i="3"/>
  <c r="F14" i="18" s="1"/>
  <c r="H16" i="3"/>
  <c r="H14" i="18" s="1"/>
  <c r="C17" i="3"/>
  <c r="D17"/>
  <c r="E17"/>
  <c r="F17"/>
  <c r="H17"/>
  <c r="C18"/>
  <c r="D18"/>
  <c r="E18"/>
  <c r="F18"/>
  <c r="H18"/>
  <c r="C19"/>
  <c r="D19"/>
  <c r="E19"/>
  <c r="F19"/>
  <c r="H19"/>
  <c r="C20"/>
  <c r="D20"/>
  <c r="E20"/>
  <c r="F20"/>
  <c r="H20"/>
  <c r="D15"/>
  <c r="D13" i="18" s="1"/>
  <c r="E15" i="3"/>
  <c r="E13" i="18" s="1"/>
  <c r="F15" i="3"/>
  <c r="F13" i="18" s="1"/>
  <c r="H15" i="3"/>
  <c r="H13" i="18" s="1"/>
  <c r="C8" i="3"/>
  <c r="C8" i="18" s="1"/>
  <c r="C9" i="3"/>
  <c r="C10" i="18" s="1"/>
  <c r="D9" i="3"/>
  <c r="D10" i="18" s="1"/>
  <c r="E9" i="3"/>
  <c r="E10" i="18" s="1"/>
  <c r="F9" i="3"/>
  <c r="F10" i="18" s="1"/>
  <c r="H9" i="3"/>
  <c r="H10" i="18" s="1"/>
  <c r="C10" i="3"/>
  <c r="D10"/>
  <c r="E10"/>
  <c r="F10"/>
  <c r="H10"/>
  <c r="C11"/>
  <c r="D11"/>
  <c r="E11"/>
  <c r="F11"/>
  <c r="H11"/>
  <c r="C12"/>
  <c r="D12"/>
  <c r="E12"/>
  <c r="F12"/>
  <c r="H12"/>
  <c r="C13"/>
  <c r="D13"/>
  <c r="E13"/>
  <c r="F13"/>
  <c r="H13"/>
  <c r="D8"/>
  <c r="D8" i="18" s="1"/>
  <c r="E8" i="3"/>
  <c r="E8" i="18" s="1"/>
  <c r="F8" i="3"/>
  <c r="F8" i="18" s="1"/>
  <c r="H8" i="3"/>
  <c r="H8" i="18" s="1"/>
  <c r="F13" i="17" l="1"/>
  <c r="F31" i="18"/>
  <c r="F14" i="17"/>
  <c r="F32" i="18"/>
  <c r="E13" i="17"/>
  <c r="E31" i="18"/>
  <c r="E14" i="17"/>
  <c r="E32" i="18"/>
  <c r="E23" i="17"/>
  <c r="E37" i="18"/>
  <c r="H24" i="17"/>
  <c r="H38" i="18"/>
  <c r="C24" i="17"/>
  <c r="C38" i="18"/>
  <c r="F23" i="17"/>
  <c r="F37" i="18"/>
  <c r="H13" i="17"/>
  <c r="H31" i="18"/>
  <c r="H14" i="17"/>
  <c r="H32" i="18"/>
  <c r="C14" i="17"/>
  <c r="C32" i="18"/>
  <c r="H23" i="17"/>
  <c r="H37" i="18"/>
  <c r="E24" i="17"/>
  <c r="E38" i="18"/>
  <c r="D24" i="17"/>
  <c r="D38" i="18"/>
  <c r="C13" i="17"/>
  <c r="C31" i="18"/>
  <c r="D13" i="17"/>
  <c r="D31" i="18"/>
  <c r="D14" i="17"/>
  <c r="D32" i="18"/>
  <c r="C23" i="17"/>
  <c r="C37" i="18"/>
  <c r="D23" i="17"/>
  <c r="D37" i="18"/>
  <c r="F24" i="17"/>
  <c r="F38" i="18"/>
  <c r="C9" i="16" l="1"/>
  <c r="D9"/>
  <c r="E9"/>
  <c r="F9"/>
  <c r="H9"/>
  <c r="C10"/>
  <c r="D10"/>
  <c r="E10"/>
  <c r="F10"/>
  <c r="H10"/>
  <c r="C11"/>
  <c r="D11"/>
  <c r="E11"/>
  <c r="F11"/>
  <c r="H11"/>
  <c r="D8"/>
  <c r="E8"/>
  <c r="F8"/>
  <c r="H8"/>
  <c r="C8"/>
  <c r="A8"/>
  <c r="A8" i="17" l="1"/>
  <c r="C9"/>
  <c r="D9"/>
  <c r="E9"/>
  <c r="F9"/>
  <c r="H9"/>
  <c r="C10"/>
  <c r="D10"/>
  <c r="E10"/>
  <c r="F10"/>
  <c r="H10"/>
  <c r="C11"/>
  <c r="D11"/>
  <c r="E11"/>
  <c r="F11"/>
  <c r="H11"/>
  <c r="D8"/>
  <c r="E8"/>
  <c r="F8"/>
  <c r="H8"/>
  <c r="C8"/>
  <c r="C37" i="16"/>
  <c r="D37"/>
  <c r="E37"/>
  <c r="F37"/>
  <c r="H37"/>
  <c r="C38"/>
  <c r="D38"/>
  <c r="E38"/>
  <c r="F38"/>
  <c r="H38"/>
  <c r="C39"/>
  <c r="D39"/>
  <c r="E39"/>
  <c r="F39"/>
  <c r="H39"/>
  <c r="D36"/>
  <c r="E36"/>
  <c r="F36"/>
  <c r="H36"/>
  <c r="C36"/>
  <c r="C32"/>
  <c r="D32"/>
  <c r="E32"/>
  <c r="F32"/>
  <c r="H32"/>
  <c r="C33"/>
  <c r="D33"/>
  <c r="E33"/>
  <c r="F33"/>
  <c r="H33"/>
  <c r="C34"/>
  <c r="D34"/>
  <c r="E34"/>
  <c r="F34"/>
  <c r="H34"/>
  <c r="D31"/>
  <c r="E31"/>
  <c r="F31"/>
  <c r="H31"/>
  <c r="C31"/>
  <c r="F82" i="3" l="1"/>
  <c r="F81"/>
  <c r="B81"/>
  <c r="B79"/>
  <c r="F58" i="16"/>
  <c r="F57"/>
  <c r="F56"/>
  <c r="F55"/>
  <c r="F79" i="3" s="1"/>
  <c r="B57" i="16"/>
  <c r="B55"/>
  <c r="A4"/>
  <c r="A4" i="3" s="1"/>
  <c r="A3" i="16"/>
  <c r="A3" i="3" s="1"/>
  <c r="F32" i="17"/>
  <c r="F31"/>
  <c r="F30"/>
  <c r="F29"/>
  <c r="B31"/>
  <c r="B29"/>
  <c r="A4"/>
  <c r="A3"/>
  <c r="F44" i="18"/>
  <c r="F43"/>
  <c r="F42"/>
  <c r="F41"/>
  <c r="B43"/>
  <c r="B41"/>
  <c r="A4"/>
  <c r="A3"/>
  <c r="H24" i="16" l="1"/>
  <c r="F24"/>
  <c r="E24"/>
  <c r="D24"/>
  <c r="C24"/>
  <c r="H23"/>
  <c r="F23"/>
  <c r="E23"/>
  <c r="D23"/>
  <c r="C23"/>
  <c r="H22"/>
  <c r="F22"/>
  <c r="E22"/>
  <c r="D22"/>
  <c r="C22"/>
  <c r="H21"/>
  <c r="F21"/>
  <c r="E21"/>
  <c r="D21"/>
  <c r="C21"/>
  <c r="A13" i="17" l="1"/>
  <c r="A18"/>
  <c r="A23"/>
  <c r="A50" i="16"/>
  <c r="A43"/>
  <c r="A36"/>
  <c r="A31"/>
  <c r="A26"/>
  <c r="A21"/>
  <c r="C14" l="1"/>
  <c r="D14"/>
  <c r="E14"/>
  <c r="F14"/>
  <c r="H14"/>
  <c r="H12" l="1"/>
  <c r="C12" l="1"/>
  <c r="E12"/>
  <c r="D12"/>
  <c r="F12" l="1"/>
  <c r="H48" i="3" l="1"/>
  <c r="E43"/>
  <c r="H43"/>
  <c r="H47"/>
  <c r="E45"/>
  <c r="E45" i="16" s="1"/>
  <c r="H45" i="3"/>
  <c r="H45" i="16" s="1"/>
  <c r="H44" i="3"/>
  <c r="E46"/>
  <c r="E46" i="16" s="1"/>
  <c r="H46" i="3"/>
  <c r="H46" i="16" s="1"/>
  <c r="C46" i="3"/>
  <c r="C46" i="16" s="1"/>
  <c r="C44" i="3"/>
  <c r="C47"/>
  <c r="D46"/>
  <c r="D46" i="16" s="1"/>
  <c r="D44" i="3"/>
  <c r="D45"/>
  <c r="D45" i="16" s="1"/>
  <c r="C43" i="3"/>
  <c r="E44"/>
  <c r="E47"/>
  <c r="D47"/>
  <c r="C45"/>
  <c r="C45" i="16" s="1"/>
  <c r="D48" i="3"/>
  <c r="D43"/>
  <c r="E48"/>
  <c r="C48"/>
  <c r="D26" i="18" l="1"/>
  <c r="D44" i="16"/>
  <c r="F44" i="3"/>
  <c r="H25" i="18"/>
  <c r="H43" i="16"/>
  <c r="F48" i="3"/>
  <c r="F45"/>
  <c r="F45" i="16" s="1"/>
  <c r="E25" i="18"/>
  <c r="E43" i="16"/>
  <c r="C25" i="18"/>
  <c r="C43" i="16"/>
  <c r="F46" i="3"/>
  <c r="F46" i="16" s="1"/>
  <c r="F47" i="3"/>
  <c r="F43"/>
  <c r="D25" i="18"/>
  <c r="D43" i="16"/>
  <c r="E26" i="18"/>
  <c r="E44" i="16"/>
  <c r="C26" i="18"/>
  <c r="C44" i="16"/>
  <c r="H26" i="18"/>
  <c r="H44" i="16"/>
  <c r="F25" i="18" l="1"/>
  <c r="F43" i="16"/>
  <c r="F26" i="18"/>
  <c r="F44" i="16"/>
  <c r="E64" i="3" l="1"/>
  <c r="H64"/>
  <c r="H68"/>
  <c r="E66"/>
  <c r="E20" i="17" s="1"/>
  <c r="H66" i="3"/>
  <c r="H20" i="17" s="1"/>
  <c r="H65" i="3"/>
  <c r="C65"/>
  <c r="C68"/>
  <c r="D65"/>
  <c r="D66"/>
  <c r="D20" i="17" s="1"/>
  <c r="C64" i="3"/>
  <c r="E65"/>
  <c r="E68"/>
  <c r="D68"/>
  <c r="C66"/>
  <c r="C20" i="17" s="1"/>
  <c r="D64" i="3"/>
  <c r="D35" i="18" l="1"/>
  <c r="D19" i="17"/>
  <c r="F65" i="3"/>
  <c r="H34" i="18"/>
  <c r="H18" i="17"/>
  <c r="F66" i="3"/>
  <c r="F20" i="17" s="1"/>
  <c r="E34" i="18"/>
  <c r="E18" i="17"/>
  <c r="D34" i="18"/>
  <c r="D18" i="17"/>
  <c r="C34" i="18"/>
  <c r="C18" i="17"/>
  <c r="F68" i="3"/>
  <c r="F64"/>
  <c r="E35" i="18"/>
  <c r="E19" i="17"/>
  <c r="C35" i="18"/>
  <c r="C19" i="17"/>
  <c r="H35" i="18"/>
  <c r="H19" i="17"/>
  <c r="F34" i="18" l="1"/>
  <c r="F18" i="17"/>
  <c r="F19"/>
  <c r="F35" i="18"/>
  <c r="H27" i="3" l="1"/>
  <c r="E22"/>
  <c r="H22"/>
  <c r="H26"/>
  <c r="E24"/>
  <c r="E28" i="16" s="1"/>
  <c r="H24" i="3"/>
  <c r="H28" i="16" s="1"/>
  <c r="H23" i="3"/>
  <c r="E25"/>
  <c r="E29" i="16" s="1"/>
  <c r="H25" i="3"/>
  <c r="H29" i="16" s="1"/>
  <c r="C25" i="3"/>
  <c r="C29" i="16" s="1"/>
  <c r="C23" i="3"/>
  <c r="C26"/>
  <c r="D25"/>
  <c r="D29" i="16" s="1"/>
  <c r="D23" i="3"/>
  <c r="D24"/>
  <c r="D28" i="16" s="1"/>
  <c r="C22" i="3"/>
  <c r="E23"/>
  <c r="E26"/>
  <c r="D26"/>
  <c r="C24"/>
  <c r="C28" i="16" s="1"/>
  <c r="D27" i="3"/>
  <c r="D22"/>
  <c r="E27"/>
  <c r="C27"/>
  <c r="D16" i="18" l="1"/>
  <c r="D26" i="16"/>
  <c r="E17" i="18"/>
  <c r="E27" i="16"/>
  <c r="C16" i="18"/>
  <c r="C26" i="16"/>
  <c r="D17" i="18"/>
  <c r="D27" i="16"/>
  <c r="C17" i="18"/>
  <c r="C27" i="16"/>
  <c r="F25" i="3"/>
  <c r="F29" i="16" s="1"/>
  <c r="F23" i="3"/>
  <c r="H17" i="18"/>
  <c r="H27" i="16"/>
  <c r="F24" i="3"/>
  <c r="F28" i="16" s="1"/>
  <c r="F26" i="3"/>
  <c r="H16" i="18"/>
  <c r="H26" i="16"/>
  <c r="F22" i="3"/>
  <c r="E16" i="18"/>
  <c r="E26" i="16"/>
  <c r="F27" i="3"/>
  <c r="F16" i="18" l="1"/>
  <c r="F26" i="16"/>
  <c r="F17" i="18"/>
  <c r="F27" i="16"/>
</calcChain>
</file>

<file path=xl/sharedStrings.xml><?xml version="1.0" encoding="utf-8"?>
<sst xmlns="http://schemas.openxmlformats.org/spreadsheetml/2006/main" count="548" uniqueCount="148">
  <si>
    <t>МЕСТО</t>
  </si>
  <si>
    <t>Ф.И.О</t>
  </si>
  <si>
    <t>Дата рожд., разряд</t>
  </si>
  <si>
    <t>Тренер</t>
  </si>
  <si>
    <t>1</t>
  </si>
  <si>
    <t>2</t>
  </si>
  <si>
    <t>3</t>
  </si>
  <si>
    <t>ВСЕРОССИЙСКАЯ ФЕДЕРАЦИЯ САМБО</t>
  </si>
  <si>
    <t>СПИСОК ПРИЗЕРОВ</t>
  </si>
  <si>
    <t>ю</t>
  </si>
  <si>
    <t>5</t>
  </si>
  <si>
    <t>Нариманов ТА Ходорев АН</t>
  </si>
  <si>
    <t>округ</t>
  </si>
  <si>
    <t>субъект, город, ведомство</t>
  </si>
  <si>
    <t>СПИСОК ПОПАВШИХ НА ФИНАЛ ЧЕМПИОНАТА РОССИИ</t>
  </si>
  <si>
    <t>СФО</t>
  </si>
  <si>
    <t>Семендеев Э.С.</t>
  </si>
  <si>
    <t>ЧЕЛЧУШЕВ Олег Олегович</t>
  </si>
  <si>
    <t>02.04.1996, КМС</t>
  </si>
  <si>
    <t>Р.Алтай, Г-Алтайск</t>
  </si>
  <si>
    <t>Тайпинов В.Л., Челчушев В.В.</t>
  </si>
  <si>
    <t>БЕДАРЕВ Алексей Александрович</t>
  </si>
  <si>
    <t>30.11.1995, КМС</t>
  </si>
  <si>
    <t>Омская, Омск, МО, СибГУФК</t>
  </si>
  <si>
    <t>Горбунов АВ Бобровский ВА</t>
  </si>
  <si>
    <t>42 кг</t>
  </si>
  <si>
    <t>№</t>
  </si>
  <si>
    <t>В.К.</t>
  </si>
  <si>
    <t>55 кг</t>
  </si>
  <si>
    <t>60 кг</t>
  </si>
  <si>
    <t>46 кг</t>
  </si>
  <si>
    <t>50 кг</t>
  </si>
  <si>
    <t>66 кг</t>
  </si>
  <si>
    <t>72 кг</t>
  </si>
  <si>
    <t>78 кг</t>
  </si>
  <si>
    <t>84 кг</t>
  </si>
  <si>
    <t>св 84 кг</t>
  </si>
  <si>
    <t>ПФО</t>
  </si>
  <si>
    <t>ЮФО</t>
  </si>
  <si>
    <t>ВОРОБЬЁВА Ангелина Олеговна</t>
  </si>
  <si>
    <t>27.07.96, КМС</t>
  </si>
  <si>
    <t>Р.Татарстан, Казань, ФСОП "Россия"</t>
  </si>
  <si>
    <t>Ахметзянов Р.Р. Сагдиев А.В.</t>
  </si>
  <si>
    <t>ШЕСТАКОВА Алина Романовна</t>
  </si>
  <si>
    <t>30.09.99, КМС</t>
  </si>
  <si>
    <t>ЦФО</t>
  </si>
  <si>
    <t>Тульская, Тула</t>
  </si>
  <si>
    <t>Афонина ИП Ворфоломеев ВП</t>
  </si>
  <si>
    <t>САСЕВА Ангелина Вячеславовна</t>
  </si>
  <si>
    <t>10.07.97, МС</t>
  </si>
  <si>
    <t xml:space="preserve">Смоленская, , </t>
  </si>
  <si>
    <t>Катцин Ю.П.Федяев В.А</t>
  </si>
  <si>
    <t>ДУДАЕВА Регина Львовна</t>
  </si>
  <si>
    <t>03.11.98, КМС</t>
  </si>
  <si>
    <t>Ростовская, Ростов</t>
  </si>
  <si>
    <t>Петрова О.А. Пантелеева Е.А.</t>
  </si>
  <si>
    <t>КРЮКОВА Ольга Владимировна</t>
  </si>
  <si>
    <t>16.03.95, МС</t>
  </si>
  <si>
    <t xml:space="preserve">Самарская, Самара, </t>
  </si>
  <si>
    <t>Сараева А.А.</t>
  </si>
  <si>
    <t>КОЧНЕВА Юлия Александровна</t>
  </si>
  <si>
    <t>26.09.95, МС</t>
  </si>
  <si>
    <t>Нижегородская, Кстово</t>
  </si>
  <si>
    <t>Кожемякин В.С.</t>
  </si>
  <si>
    <t>АНИСИМОВА Валерия Александровна</t>
  </si>
  <si>
    <t>09.05.98, МС</t>
  </si>
  <si>
    <t>Томская, Северск, ОГУ ТО СШОР</t>
  </si>
  <si>
    <t>Вышегородцев ДЕ Вахмистрова НА</t>
  </si>
  <si>
    <t>САЛЬНИКОВА Ксения Витальевна</t>
  </si>
  <si>
    <t>24.07.99, КМС</t>
  </si>
  <si>
    <t>Пермский, Березники, МО</t>
  </si>
  <si>
    <t>Клинов Э.Н.</t>
  </si>
  <si>
    <t>Первенство Республики Алтай по самбо среди юношей и девушек 2002-03г.р.  (Отбор на первенство СФО)</t>
  </si>
  <si>
    <t>03-04 марта 2018г.                                              г.Горно-Алтайск</t>
  </si>
  <si>
    <t>КУДЮШЕВ Аткыр</t>
  </si>
  <si>
    <t>2004г</t>
  </si>
  <si>
    <t>Р.Алт</t>
  </si>
  <si>
    <t>Улаган</t>
  </si>
  <si>
    <t>Сартаков А.С.</t>
  </si>
  <si>
    <t>ЧАЧИЯКОВ Айан</t>
  </si>
  <si>
    <t>2003г</t>
  </si>
  <si>
    <t>Онгудай</t>
  </si>
  <si>
    <t>Ялчин С.П.</t>
  </si>
  <si>
    <t>МЕШКЕЕВ Сергей</t>
  </si>
  <si>
    <t>2002г</t>
  </si>
  <si>
    <t>Кош-Агач</t>
  </si>
  <si>
    <t>Канапиянов Е.Д.</t>
  </si>
  <si>
    <t>ЧУЛУНОВ Расул</t>
  </si>
  <si>
    <t>Санин А.А.</t>
  </si>
  <si>
    <t>ЕРИШЕВ Алан</t>
  </si>
  <si>
    <t>Усть-Кан</t>
  </si>
  <si>
    <t>Тукешев А.Б.</t>
  </si>
  <si>
    <t>КОНЗОШЕВ Артем</t>
  </si>
  <si>
    <t>Тадышев Ю.Н.</t>
  </si>
  <si>
    <t>ОЧУРДЯПОВ Амаду</t>
  </si>
  <si>
    <t>Ядогаев А.О.</t>
  </si>
  <si>
    <t>МАЙНАКОВ Алексей</t>
  </si>
  <si>
    <t>Горно-Алтайск, СДЮШОР</t>
  </si>
  <si>
    <t>Чичинов Р.Р. Аткунов С.Ю.</t>
  </si>
  <si>
    <t>КАРЫБАЕВ Аймерген</t>
  </si>
  <si>
    <t>Нукеев Е.С.</t>
  </si>
  <si>
    <t>ШАДРИН Кирилл</t>
  </si>
  <si>
    <t>Горно-Алтайск, Спарта</t>
  </si>
  <si>
    <t>Угрюмов А.А.</t>
  </si>
  <si>
    <t>ХАЛУЕВ Аслан</t>
  </si>
  <si>
    <t>Мажетканов Р.М.</t>
  </si>
  <si>
    <t>СОРОЧИНСКИЙ Вадим</t>
  </si>
  <si>
    <t>Бакрасов Б.М.</t>
  </si>
  <si>
    <t>ПЕШТИНОВ Батыр</t>
  </si>
  <si>
    <t>Горно-Алтайск</t>
  </si>
  <si>
    <t>ОКЕЕВ Касым</t>
  </si>
  <si>
    <t>КАЛБУКОВ Шуну</t>
  </si>
  <si>
    <t>КАЛБУКОВ Ажу</t>
  </si>
  <si>
    <t>САМАРХАНОВ Амир</t>
  </si>
  <si>
    <t>КУНДИН Дмитрий</t>
  </si>
  <si>
    <t>Усть-Кокса</t>
  </si>
  <si>
    <t>Сульянов Е.И.</t>
  </si>
  <si>
    <t>КАЛКИН Сергей</t>
  </si>
  <si>
    <t>Бабаков Д.Н.</t>
  </si>
  <si>
    <t>СОГОДИН Санат</t>
  </si>
  <si>
    <t>МАРУКЯН Эдгар</t>
  </si>
  <si>
    <t>БРАУН Ярослав</t>
  </si>
  <si>
    <t>Майма</t>
  </si>
  <si>
    <t>Мордовин С.Н.</t>
  </si>
  <si>
    <t>Черепанов В.А.</t>
  </si>
  <si>
    <t>КОНЫШЕВ Ирбис</t>
  </si>
  <si>
    <t>КЫНОВ Айсанат</t>
  </si>
  <si>
    <t>Гл. судья, судья ВК</t>
  </si>
  <si>
    <t>С.Ю.Аткунов</t>
  </si>
  <si>
    <t>/Горно-Алтайск/</t>
  </si>
  <si>
    <t>Гл. секретарь, судья ВК</t>
  </si>
  <si>
    <t>С.Н. Мордовин</t>
  </si>
  <si>
    <t>/ Майма /</t>
  </si>
  <si>
    <t>АСТАХОВ Николай</t>
  </si>
  <si>
    <t>ЩАНИН Илья</t>
  </si>
  <si>
    <t>НУГУМАНОВ Алимурат</t>
  </si>
  <si>
    <t>Рамазанов Р.М.</t>
  </si>
  <si>
    <t>ЗАРЕЧНЕВ Александр</t>
  </si>
  <si>
    <t>СИГАРЕВ Герман</t>
  </si>
  <si>
    <t>ЗАЙЦЕВ Дмитрий</t>
  </si>
  <si>
    <t>ПОСАЖЕНКО Захар</t>
  </si>
  <si>
    <t>ШИПУЛИН Вячеслав</t>
  </si>
  <si>
    <t>ТАДИН Артем</t>
  </si>
  <si>
    <t>Чемал</t>
  </si>
  <si>
    <t>Акопян Н.Н.</t>
  </si>
  <si>
    <t>ДОРОФЕЕВ Дмитрий</t>
  </si>
  <si>
    <t>СПИСОК ПРИЗЕРОВ ЮНОШИ</t>
  </si>
  <si>
    <t>6</t>
  </si>
</sst>
</file>

<file path=xl/styles.xml><?xml version="1.0" encoding="utf-8"?>
<styleSheet xmlns="http://schemas.openxmlformats.org/spreadsheetml/2006/main">
  <fonts count="20">
    <font>
      <sz val="10"/>
      <name val="Arial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b/>
      <sz val="12"/>
      <name val="Arial Narrow"/>
      <family val="2"/>
      <charset val="204"/>
    </font>
    <font>
      <sz val="12"/>
      <name val="Arial Narrow"/>
      <family val="2"/>
      <charset val="204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16"/>
      <color indexed="10"/>
      <name val="CyrillicOld"/>
    </font>
    <font>
      <sz val="10"/>
      <name val="Arial"/>
      <family val="2"/>
      <charset val="204"/>
    </font>
    <font>
      <b/>
      <sz val="20"/>
      <name val="Arial"/>
      <family val="2"/>
      <charset val="204"/>
    </font>
    <font>
      <b/>
      <sz val="16"/>
      <name val="Arial Narrow"/>
      <family val="2"/>
      <charset val="204"/>
    </font>
    <font>
      <sz val="9"/>
      <name val="Arial Narrow"/>
      <family val="2"/>
      <charset val="204"/>
    </font>
    <font>
      <b/>
      <sz val="16"/>
      <name val="Arial"/>
      <family val="2"/>
      <charset val="204"/>
    </font>
    <font>
      <b/>
      <sz val="20"/>
      <name val="Arial Narrow"/>
      <family val="2"/>
      <charset val="204"/>
    </font>
    <font>
      <sz val="10"/>
      <name val="Arial Cyr"/>
      <charset val="204"/>
    </font>
    <font>
      <sz val="9"/>
      <color theme="0"/>
      <name val="Arial Narrow"/>
      <family val="2"/>
      <charset val="204"/>
    </font>
    <font>
      <b/>
      <sz val="14"/>
      <name val="Arial Narrow"/>
      <family val="2"/>
      <charset val="204"/>
    </font>
    <font>
      <b/>
      <sz val="14"/>
      <name val="Arial"/>
      <family val="2"/>
      <charset val="204"/>
    </font>
    <font>
      <sz val="10"/>
      <color theme="0"/>
      <name val="Arial Narrow"/>
      <family val="2"/>
      <charset val="204"/>
    </font>
    <font>
      <b/>
      <sz val="18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14" fillId="0" borderId="0"/>
  </cellStyleXfs>
  <cellXfs count="166">
    <xf numFmtId="0" fontId="0" fillId="0" borderId="0" xfId="0"/>
    <xf numFmtId="0" fontId="0" fillId="0" borderId="0" xfId="0" applyBorder="1"/>
    <xf numFmtId="49" fontId="2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4" fillId="0" borderId="0" xfId="0" applyFont="1" applyBorder="1"/>
    <xf numFmtId="0" fontId="1" fillId="0" borderId="0" xfId="0" applyFont="1" applyBorder="1"/>
    <xf numFmtId="0" fontId="0" fillId="0" borderId="0" xfId="0" applyFill="1"/>
    <xf numFmtId="0" fontId="8" fillId="0" borderId="0" xfId="0" applyFont="1" applyFill="1"/>
    <xf numFmtId="0" fontId="8" fillId="0" borderId="0" xfId="0" applyFont="1" applyFill="1" applyBorder="1"/>
    <xf numFmtId="0" fontId="8" fillId="0" borderId="0" xfId="0" applyFont="1" applyBorder="1"/>
    <xf numFmtId="49" fontId="3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/>
    <xf numFmtId="0" fontId="8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 vertical="center" wrapText="1"/>
    </xf>
    <xf numFmtId="14" fontId="1" fillId="0" borderId="0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14" fontId="1" fillId="0" borderId="0" xfId="0" applyNumberFormat="1" applyFont="1" applyBorder="1" applyAlignment="1">
      <alignment vertical="center" wrapText="1"/>
    </xf>
    <xf numFmtId="49" fontId="1" fillId="0" borderId="0" xfId="0" applyNumberFormat="1" applyFont="1" applyBorder="1" applyAlignment="1">
      <alignment vertical="center" wrapText="1"/>
    </xf>
    <xf numFmtId="0" fontId="1" fillId="0" borderId="0" xfId="0" applyNumberFormat="1" applyFont="1" applyBorder="1" applyAlignment="1">
      <alignment horizontal="left" vertical="center" wrapText="1"/>
    </xf>
    <xf numFmtId="0" fontId="8" fillId="0" borderId="0" xfId="0" applyNumberFormat="1" applyFont="1" applyFill="1" applyBorder="1"/>
    <xf numFmtId="0" fontId="8" fillId="0" borderId="0" xfId="0" applyNumberFormat="1" applyFont="1" applyFill="1"/>
    <xf numFmtId="0" fontId="4" fillId="0" borderId="0" xfId="0" applyFont="1" applyBorder="1" applyAlignment="1">
      <alignment vertical="top"/>
    </xf>
    <xf numFmtId="0" fontId="3" fillId="0" borderId="0" xfId="0" applyFont="1" applyBorder="1"/>
    <xf numFmtId="0" fontId="8" fillId="0" borderId="0" xfId="0" applyFont="1" applyFill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4" borderId="0" xfId="0" applyFont="1" applyFill="1" applyBorder="1" applyAlignment="1">
      <alignment horizontal="center" vertical="center" textRotation="90"/>
    </xf>
    <xf numFmtId="0" fontId="1" fillId="0" borderId="7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49" fontId="3" fillId="0" borderId="15" xfId="0" applyNumberFormat="1" applyFont="1" applyFill="1" applyBorder="1" applyAlignment="1">
      <alignment horizontal="center" vertical="center" wrapText="1"/>
    </xf>
    <xf numFmtId="49" fontId="3" fillId="0" borderId="10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49" fontId="3" fillId="0" borderId="1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vertical="center" wrapText="1"/>
    </xf>
    <xf numFmtId="0" fontId="11" fillId="0" borderId="3" xfId="0" applyFont="1" applyFill="1" applyBorder="1" applyAlignment="1">
      <alignment vertical="center" wrapText="1"/>
    </xf>
    <xf numFmtId="0" fontId="11" fillId="0" borderId="17" xfId="0" applyFont="1" applyFill="1" applyBorder="1" applyAlignment="1">
      <alignment vertical="center" wrapText="1"/>
    </xf>
    <xf numFmtId="0" fontId="11" fillId="0" borderId="12" xfId="0" applyFont="1" applyFill="1" applyBorder="1" applyAlignment="1">
      <alignment vertical="center" wrapText="1"/>
    </xf>
    <xf numFmtId="0" fontId="11" fillId="0" borderId="2" xfId="0" applyFont="1" applyFill="1" applyBorder="1" applyAlignment="1">
      <alignment vertical="center" wrapText="1"/>
    </xf>
    <xf numFmtId="0" fontId="11" fillId="0" borderId="18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center"/>
    </xf>
    <xf numFmtId="0" fontId="6" fillId="0" borderId="22" xfId="0" applyFont="1" applyFill="1" applyBorder="1" applyAlignment="1">
      <alignment horizontal="center"/>
    </xf>
    <xf numFmtId="0" fontId="8" fillId="0" borderId="22" xfId="0" applyFont="1" applyFill="1" applyBorder="1"/>
    <xf numFmtId="0" fontId="8" fillId="0" borderId="22" xfId="0" applyFont="1" applyFill="1" applyBorder="1" applyAlignment="1">
      <alignment horizontal="center" vertical="center"/>
    </xf>
    <xf numFmtId="0" fontId="8" fillId="0" borderId="22" xfId="0" applyNumberFormat="1" applyFont="1" applyFill="1" applyBorder="1"/>
    <xf numFmtId="0" fontId="1" fillId="0" borderId="24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vertical="center" wrapText="1"/>
    </xf>
    <xf numFmtId="0" fontId="1" fillId="0" borderId="17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18" xfId="0" applyFont="1" applyFill="1" applyBorder="1" applyAlignment="1">
      <alignment vertical="center" wrapText="1"/>
    </xf>
    <xf numFmtId="0" fontId="11" fillId="0" borderId="6" xfId="0" applyFont="1" applyFill="1" applyBorder="1" applyAlignment="1">
      <alignment vertical="center" wrapText="1"/>
    </xf>
    <xf numFmtId="0" fontId="11" fillId="0" borderId="23" xfId="0" applyFont="1" applyFill="1" applyBorder="1" applyAlignment="1">
      <alignment vertical="center" wrapText="1"/>
    </xf>
    <xf numFmtId="0" fontId="9" fillId="2" borderId="21" xfId="0" applyFont="1" applyFill="1" applyBorder="1" applyAlignment="1">
      <alignment vertical="center" textRotation="90"/>
    </xf>
    <xf numFmtId="0" fontId="9" fillId="2" borderId="14" xfId="0" applyFont="1" applyFill="1" applyBorder="1" applyAlignment="1">
      <alignment vertical="center" textRotation="90"/>
    </xf>
    <xf numFmtId="0" fontId="11" fillId="0" borderId="0" xfId="0" applyFont="1" applyFill="1" applyBorder="1" applyAlignment="1">
      <alignment vertical="center" wrapText="1"/>
    </xf>
    <xf numFmtId="49" fontId="3" fillId="3" borderId="25" xfId="0" applyNumberFormat="1" applyFont="1" applyFill="1" applyBorder="1" applyAlignment="1">
      <alignment horizontal="center" vertical="center" wrapText="1"/>
    </xf>
    <xf numFmtId="49" fontId="3" fillId="3" borderId="26" xfId="0" applyNumberFormat="1" applyFont="1" applyFill="1" applyBorder="1" applyAlignment="1">
      <alignment horizontal="center" vertical="center" wrapText="1"/>
    </xf>
    <xf numFmtId="49" fontId="3" fillId="0" borderId="26" xfId="0" applyNumberFormat="1" applyFont="1" applyFill="1" applyBorder="1" applyAlignment="1">
      <alignment horizontal="center" vertical="center" wrapText="1"/>
    </xf>
    <xf numFmtId="49" fontId="3" fillId="0" borderId="27" xfId="0" applyNumberFormat="1" applyFont="1" applyFill="1" applyBorder="1" applyAlignment="1">
      <alignment horizontal="center" vertical="center" wrapText="1"/>
    </xf>
    <xf numFmtId="49" fontId="3" fillId="0" borderId="29" xfId="0" applyNumberFormat="1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vertical="center" textRotation="90"/>
    </xf>
    <xf numFmtId="0" fontId="9" fillId="2" borderId="10" xfId="0" applyFont="1" applyFill="1" applyBorder="1" applyAlignment="1">
      <alignment vertical="center" textRotation="90"/>
    </xf>
    <xf numFmtId="0" fontId="9" fillId="2" borderId="11" xfId="0" applyFont="1" applyFill="1" applyBorder="1" applyAlignment="1">
      <alignment vertical="center" textRotation="90"/>
    </xf>
    <xf numFmtId="0" fontId="5" fillId="0" borderId="0" xfId="0" applyFont="1" applyFill="1"/>
    <xf numFmtId="0" fontId="5" fillId="0" borderId="22" xfId="0" applyFont="1" applyFill="1" applyBorder="1"/>
    <xf numFmtId="0" fontId="5" fillId="0" borderId="0" xfId="0" applyFont="1" applyFill="1" applyBorder="1"/>
    <xf numFmtId="49" fontId="3" fillId="0" borderId="9" xfId="0" applyNumberFormat="1" applyFont="1" applyFill="1" applyBorder="1" applyAlignment="1">
      <alignment horizontal="center" vertical="center" wrapText="1"/>
    </xf>
    <xf numFmtId="49" fontId="3" fillId="0" borderId="10" xfId="0" applyNumberFormat="1" applyFont="1" applyFill="1" applyBorder="1" applyAlignment="1">
      <alignment horizontal="center" vertical="center" wrapText="1"/>
    </xf>
    <xf numFmtId="49" fontId="3" fillId="0" borderId="25" xfId="0" applyNumberFormat="1" applyFont="1" applyFill="1" applyBorder="1" applyAlignment="1">
      <alignment horizontal="center" vertical="center" wrapText="1"/>
    </xf>
    <xf numFmtId="49" fontId="3" fillId="0" borderId="35" xfId="0" applyNumberFormat="1" applyFont="1" applyFill="1" applyBorder="1" applyAlignment="1">
      <alignment horizontal="center" vertical="center" wrapText="1"/>
    </xf>
    <xf numFmtId="0" fontId="6" fillId="0" borderId="36" xfId="0" applyFont="1" applyFill="1" applyBorder="1" applyAlignment="1">
      <alignment horizontal="center"/>
    </xf>
    <xf numFmtId="0" fontId="8" fillId="0" borderId="8" xfId="0" applyFont="1" applyFill="1" applyBorder="1"/>
    <xf numFmtId="0" fontId="8" fillId="0" borderId="8" xfId="0" applyFont="1" applyFill="1" applyBorder="1" applyAlignment="1">
      <alignment horizontal="center" vertical="center"/>
    </xf>
    <xf numFmtId="49" fontId="3" fillId="0" borderId="26" xfId="0" applyNumberFormat="1" applyFont="1" applyFill="1" applyBorder="1" applyAlignment="1">
      <alignment horizontal="center" vertical="center" wrapText="1"/>
    </xf>
    <xf numFmtId="49" fontId="3" fillId="0" borderId="29" xfId="0" applyNumberFormat="1" applyFont="1" applyFill="1" applyBorder="1" applyAlignment="1">
      <alignment horizontal="center" vertical="center" wrapText="1"/>
    </xf>
    <xf numFmtId="0" fontId="1" fillId="0" borderId="22" xfId="0" applyFont="1" applyBorder="1" applyAlignment="1">
      <alignment horizontal="left" vertical="center" wrapText="1"/>
    </xf>
    <xf numFmtId="14" fontId="1" fillId="0" borderId="22" xfId="0" applyNumberFormat="1" applyFont="1" applyBorder="1" applyAlignment="1">
      <alignment horizontal="center" vertical="center" wrapText="1"/>
    </xf>
    <xf numFmtId="0" fontId="1" fillId="0" borderId="22" xfId="0" applyFont="1" applyBorder="1" applyAlignment="1">
      <alignment vertical="center" wrapText="1"/>
    </xf>
    <xf numFmtId="0" fontId="1" fillId="0" borderId="22" xfId="0" applyNumberFormat="1" applyFont="1" applyBorder="1" applyAlignment="1">
      <alignment horizontal="left" vertical="center" wrapText="1"/>
    </xf>
    <xf numFmtId="0" fontId="8" fillId="0" borderId="8" xfId="0" applyNumberFormat="1" applyFont="1" applyFill="1" applyBorder="1"/>
    <xf numFmtId="0" fontId="9" fillId="2" borderId="38" xfId="0" applyFont="1" applyFill="1" applyBorder="1" applyAlignment="1">
      <alignment vertical="center" textRotation="90"/>
    </xf>
    <xf numFmtId="49" fontId="3" fillId="0" borderId="26" xfId="0" applyNumberFormat="1" applyFont="1" applyFill="1" applyBorder="1" applyAlignment="1">
      <alignment vertical="center" wrapText="1"/>
    </xf>
    <xf numFmtId="0" fontId="9" fillId="2" borderId="39" xfId="0" applyFont="1" applyFill="1" applyBorder="1" applyAlignment="1">
      <alignment vertical="center" textRotation="90"/>
    </xf>
    <xf numFmtId="49" fontId="3" fillId="0" borderId="29" xfId="0" applyNumberFormat="1" applyFont="1" applyFill="1" applyBorder="1" applyAlignment="1">
      <alignment vertical="center" wrapText="1"/>
    </xf>
    <xf numFmtId="49" fontId="3" fillId="0" borderId="34" xfId="0" applyNumberFormat="1" applyFont="1" applyFill="1" applyBorder="1" applyAlignment="1">
      <alignment vertical="center" wrapText="1"/>
    </xf>
    <xf numFmtId="0" fontId="15" fillId="0" borderId="6" xfId="0" applyFont="1" applyFill="1" applyBorder="1" applyAlignment="1">
      <alignment vertical="center" wrapText="1"/>
    </xf>
    <xf numFmtId="49" fontId="3" fillId="0" borderId="32" xfId="0" applyNumberFormat="1" applyFont="1" applyFill="1" applyBorder="1" applyAlignment="1">
      <alignment vertical="center" wrapText="1"/>
    </xf>
    <xf numFmtId="0" fontId="15" fillId="0" borderId="1" xfId="0" applyFont="1" applyFill="1" applyBorder="1" applyAlignment="1">
      <alignment vertical="center" wrapText="1"/>
    </xf>
    <xf numFmtId="49" fontId="3" fillId="0" borderId="33" xfId="0" applyNumberFormat="1" applyFont="1" applyFill="1" applyBorder="1" applyAlignment="1">
      <alignment vertical="center" wrapText="1"/>
    </xf>
    <xf numFmtId="49" fontId="3" fillId="0" borderId="35" xfId="0" applyNumberFormat="1" applyFont="1" applyFill="1" applyBorder="1" applyAlignment="1">
      <alignment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49" fontId="3" fillId="0" borderId="10" xfId="0" applyNumberFormat="1" applyFont="1" applyFill="1" applyBorder="1" applyAlignment="1">
      <alignment horizontal="center" vertical="center" wrapText="1"/>
    </xf>
    <xf numFmtId="0" fontId="11" fillId="0" borderId="15" xfId="0" applyFont="1" applyFill="1" applyBorder="1" applyAlignment="1">
      <alignment vertical="center" wrapText="1"/>
    </xf>
    <xf numFmtId="0" fontId="11" fillId="0" borderId="9" xfId="0" applyFont="1" applyFill="1" applyBorder="1" applyAlignment="1">
      <alignment vertical="center" wrapText="1"/>
    </xf>
    <xf numFmtId="0" fontId="11" fillId="0" borderId="10" xfId="0" applyFont="1" applyFill="1" applyBorder="1" applyAlignment="1">
      <alignment vertical="center" wrapText="1"/>
    </xf>
    <xf numFmtId="49" fontId="3" fillId="0" borderId="39" xfId="0" applyNumberFormat="1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/>
    </xf>
    <xf numFmtId="49" fontId="3" fillId="0" borderId="9" xfId="0" applyNumberFormat="1" applyFont="1" applyFill="1" applyBorder="1" applyAlignment="1">
      <alignment horizontal="center" vertical="center" wrapText="1"/>
    </xf>
    <xf numFmtId="49" fontId="3" fillId="0" borderId="10" xfId="0" applyNumberFormat="1" applyFont="1" applyFill="1" applyBorder="1" applyAlignment="1">
      <alignment horizontal="center" vertical="center" wrapText="1"/>
    </xf>
    <xf numFmtId="49" fontId="3" fillId="0" borderId="1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8" fillId="0" borderId="1" xfId="0" applyFont="1" applyFill="1" applyBorder="1" applyAlignment="1">
      <alignment vertical="center" wrapText="1"/>
    </xf>
    <xf numFmtId="0" fontId="18" fillId="0" borderId="12" xfId="0" applyFont="1" applyFill="1" applyBorder="1" applyAlignment="1">
      <alignment vertical="center" wrapText="1"/>
    </xf>
    <xf numFmtId="0" fontId="18" fillId="0" borderId="2" xfId="0" applyFont="1" applyFill="1" applyBorder="1" applyAlignment="1">
      <alignment vertical="center" wrapText="1"/>
    </xf>
    <xf numFmtId="0" fontId="18" fillId="0" borderId="18" xfId="0" applyFont="1" applyFill="1" applyBorder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6" fillId="0" borderId="0" xfId="0" applyFont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9" fillId="2" borderId="16" xfId="0" applyFont="1" applyFill="1" applyBorder="1" applyAlignment="1">
      <alignment horizontal="center" vertical="center" textRotation="90"/>
    </xf>
    <xf numFmtId="0" fontId="9" fillId="2" borderId="4" xfId="0" applyFont="1" applyFill="1" applyBorder="1" applyAlignment="1">
      <alignment horizontal="center" vertical="center" textRotation="90"/>
    </xf>
    <xf numFmtId="0" fontId="9" fillId="2" borderId="5" xfId="0" applyFont="1" applyFill="1" applyBorder="1" applyAlignment="1">
      <alignment horizontal="center" vertical="center" textRotation="90"/>
    </xf>
    <xf numFmtId="0" fontId="8" fillId="3" borderId="0" xfId="0" applyFont="1" applyFill="1" applyBorder="1" applyAlignment="1">
      <alignment horizontal="center"/>
    </xf>
    <xf numFmtId="0" fontId="0" fillId="0" borderId="0" xfId="0" applyAlignment="1">
      <alignment horizontal="center"/>
    </xf>
    <xf numFmtId="49" fontId="2" fillId="0" borderId="15" xfId="0" applyNumberFormat="1" applyFont="1" applyFill="1" applyBorder="1" applyAlignment="1">
      <alignment horizontal="center" vertical="center" wrapText="1"/>
    </xf>
    <xf numFmtId="49" fontId="2" fillId="0" borderId="19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textRotation="90"/>
    </xf>
    <xf numFmtId="0" fontId="9" fillId="2" borderId="21" xfId="0" applyFont="1" applyFill="1" applyBorder="1" applyAlignment="1">
      <alignment horizontal="center" vertical="center" textRotation="90"/>
    </xf>
    <xf numFmtId="0" fontId="9" fillId="2" borderId="14" xfId="0" applyFont="1" applyFill="1" applyBorder="1" applyAlignment="1">
      <alignment horizontal="center" vertical="center" textRotation="90"/>
    </xf>
    <xf numFmtId="0" fontId="9" fillId="2" borderId="16" xfId="0" applyFont="1" applyFill="1" applyBorder="1" applyAlignment="1">
      <alignment horizontal="center" vertical="top" textRotation="90"/>
    </xf>
    <xf numFmtId="0" fontId="9" fillId="2" borderId="4" xfId="0" applyFont="1" applyFill="1" applyBorder="1" applyAlignment="1">
      <alignment horizontal="center" vertical="top" textRotation="90"/>
    </xf>
    <xf numFmtId="0" fontId="9" fillId="2" borderId="5" xfId="0" applyFont="1" applyFill="1" applyBorder="1" applyAlignment="1">
      <alignment horizontal="center" vertical="top" textRotation="90"/>
    </xf>
    <xf numFmtId="0" fontId="2" fillId="0" borderId="20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28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top" wrapText="1"/>
    </xf>
    <xf numFmtId="0" fontId="9" fillId="2" borderId="37" xfId="0" applyFont="1" applyFill="1" applyBorder="1" applyAlignment="1">
      <alignment horizontal="center" vertical="center" textRotation="90"/>
    </xf>
    <xf numFmtId="0" fontId="9" fillId="2" borderId="38" xfId="0" applyFont="1" applyFill="1" applyBorder="1" applyAlignment="1">
      <alignment horizontal="center" vertical="center" textRotation="90"/>
    </xf>
    <xf numFmtId="0" fontId="9" fillId="2" borderId="39" xfId="0" applyFont="1" applyFill="1" applyBorder="1" applyAlignment="1">
      <alignment horizontal="center" vertical="center" textRotation="90"/>
    </xf>
    <xf numFmtId="0" fontId="8" fillId="0" borderId="0" xfId="0" applyFont="1" applyBorder="1" applyAlignment="1">
      <alignment horizontal="center"/>
    </xf>
    <xf numFmtId="0" fontId="10" fillId="0" borderId="0" xfId="0" applyFont="1" applyAlignment="1">
      <alignment horizontal="center" vertical="center" wrapText="1"/>
    </xf>
    <xf numFmtId="0" fontId="13" fillId="2" borderId="37" xfId="0" applyFont="1" applyFill="1" applyBorder="1" applyAlignment="1">
      <alignment horizontal="center" vertical="center" textRotation="90"/>
    </xf>
    <xf numFmtId="0" fontId="13" fillId="2" borderId="38" xfId="0" applyFont="1" applyFill="1" applyBorder="1" applyAlignment="1">
      <alignment horizontal="center" vertical="center" textRotation="90"/>
    </xf>
    <xf numFmtId="0" fontId="13" fillId="2" borderId="39" xfId="0" applyFont="1" applyFill="1" applyBorder="1" applyAlignment="1">
      <alignment horizontal="center" vertical="center" textRotation="90"/>
    </xf>
    <xf numFmtId="49" fontId="3" fillId="3" borderId="25" xfId="0" applyNumberFormat="1" applyFont="1" applyFill="1" applyBorder="1" applyAlignment="1">
      <alignment horizontal="center" vertical="center" wrapText="1"/>
    </xf>
    <xf numFmtId="49" fontId="3" fillId="3" borderId="26" xfId="0" applyNumberFormat="1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49" fontId="3" fillId="3" borderId="29" xfId="0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11" fillId="0" borderId="12" xfId="0" applyFont="1" applyFill="1" applyBorder="1" applyAlignment="1">
      <alignment horizontal="left" vertical="center" wrapText="1"/>
    </xf>
    <xf numFmtId="0" fontId="11" fillId="0" borderId="18" xfId="0" applyFont="1" applyFill="1" applyBorder="1" applyAlignment="1">
      <alignment horizontal="left" vertical="center" wrapText="1"/>
    </xf>
    <xf numFmtId="0" fontId="11" fillId="0" borderId="17" xfId="0" applyFont="1" applyFill="1" applyBorder="1" applyAlignment="1">
      <alignment horizontal="left" vertical="center" wrapText="1"/>
    </xf>
    <xf numFmtId="0" fontId="13" fillId="2" borderId="16" xfId="0" applyFont="1" applyFill="1" applyBorder="1" applyAlignment="1">
      <alignment horizontal="center" vertical="center" textRotation="90"/>
    </xf>
    <xf numFmtId="0" fontId="13" fillId="2" borderId="5" xfId="0" applyFont="1" applyFill="1" applyBorder="1" applyAlignment="1">
      <alignment horizontal="center" vertical="center" textRotation="90"/>
    </xf>
    <xf numFmtId="0" fontId="13" fillId="2" borderId="13" xfId="0" applyFont="1" applyFill="1" applyBorder="1" applyAlignment="1">
      <alignment horizontal="center" vertical="center" textRotation="90"/>
    </xf>
    <xf numFmtId="0" fontId="13" fillId="2" borderId="14" xfId="0" applyFont="1" applyFill="1" applyBorder="1" applyAlignment="1">
      <alignment horizontal="center" vertical="center" textRotation="90"/>
    </xf>
    <xf numFmtId="0" fontId="19" fillId="2" borderId="16" xfId="0" applyFont="1" applyFill="1" applyBorder="1" applyAlignment="1">
      <alignment horizontal="center" textRotation="90"/>
    </xf>
    <xf numFmtId="0" fontId="19" fillId="2" borderId="5" xfId="0" applyFont="1" applyFill="1" applyBorder="1" applyAlignment="1">
      <alignment horizontal="center" textRotation="90"/>
    </xf>
    <xf numFmtId="0" fontId="5" fillId="0" borderId="30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17" fillId="2" borderId="16" xfId="0" applyFont="1" applyFill="1" applyBorder="1" applyAlignment="1">
      <alignment horizontal="center" vertical="center" textRotation="90"/>
    </xf>
    <xf numFmtId="0" fontId="17" fillId="2" borderId="4" xfId="0" applyFont="1" applyFill="1" applyBorder="1" applyAlignment="1">
      <alignment horizontal="center" vertical="center" textRotation="90"/>
    </xf>
    <xf numFmtId="0" fontId="17" fillId="2" borderId="5" xfId="0" applyFont="1" applyFill="1" applyBorder="1" applyAlignment="1">
      <alignment horizontal="center" vertical="center" textRotation="90"/>
    </xf>
    <xf numFmtId="0" fontId="12" fillId="2" borderId="13" xfId="0" applyFont="1" applyFill="1" applyBorder="1" applyAlignment="1">
      <alignment horizontal="center" vertical="center" textRotation="90"/>
    </xf>
    <xf numFmtId="0" fontId="12" fillId="2" borderId="21" xfId="0" applyFont="1" applyFill="1" applyBorder="1" applyAlignment="1">
      <alignment horizontal="center" vertical="center" textRotation="90"/>
    </xf>
    <xf numFmtId="0" fontId="12" fillId="2" borderId="14" xfId="0" applyFont="1" applyFill="1" applyBorder="1" applyAlignment="1">
      <alignment horizontal="center" vertical="center" textRotation="90"/>
    </xf>
    <xf numFmtId="0" fontId="10" fillId="0" borderId="0" xfId="0" applyFont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6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externalLink" Target="externalLinks/externalLink7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externalLink" Target="externalLinks/externalLink1.xml"/><Relationship Id="rId12" Type="http://schemas.openxmlformats.org/officeDocument/2006/relationships/externalLink" Target="externalLinks/externalLink6.xml"/><Relationship Id="rId17" Type="http://schemas.openxmlformats.org/officeDocument/2006/relationships/externalLink" Target="externalLinks/externalLink1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0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5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9.xml"/><Relationship Id="rId10" Type="http://schemas.openxmlformats.org/officeDocument/2006/relationships/externalLink" Target="externalLinks/externalLink4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14" Type="http://schemas.openxmlformats.org/officeDocument/2006/relationships/externalLink" Target="externalLinks/externalLink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304800</xdr:colOff>
      <xdr:row>0</xdr:row>
      <xdr:rowOff>9525</xdr:rowOff>
    </xdr:from>
    <xdr:to>
      <xdr:col>7</xdr:col>
      <xdr:colOff>762000</xdr:colOff>
      <xdr:row>1</xdr:row>
      <xdr:rowOff>190500</xdr:rowOff>
    </xdr:to>
    <xdr:pic>
      <xdr:nvPicPr>
        <xdr:cNvPr id="2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08700" y="9525"/>
          <a:ext cx="457200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314325</xdr:colOff>
      <xdr:row>0</xdr:row>
      <xdr:rowOff>9525</xdr:rowOff>
    </xdr:from>
    <xdr:to>
      <xdr:col>1</xdr:col>
      <xdr:colOff>314325</xdr:colOff>
      <xdr:row>1</xdr:row>
      <xdr:rowOff>190500</xdr:rowOff>
    </xdr:to>
    <xdr:pic>
      <xdr:nvPicPr>
        <xdr:cNvPr id="3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" y="9525"/>
          <a:ext cx="476250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304800</xdr:colOff>
      <xdr:row>0</xdr:row>
      <xdr:rowOff>9525</xdr:rowOff>
    </xdr:from>
    <xdr:to>
      <xdr:col>7</xdr:col>
      <xdr:colOff>762000</xdr:colOff>
      <xdr:row>1</xdr:row>
      <xdr:rowOff>190500</xdr:rowOff>
    </xdr:to>
    <xdr:pic>
      <xdr:nvPicPr>
        <xdr:cNvPr id="2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08700" y="9525"/>
          <a:ext cx="4572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247650</xdr:colOff>
      <xdr:row>0</xdr:row>
      <xdr:rowOff>0</xdr:rowOff>
    </xdr:from>
    <xdr:to>
      <xdr:col>1</xdr:col>
      <xdr:colOff>247650</xdr:colOff>
      <xdr:row>2</xdr:row>
      <xdr:rowOff>9525</xdr:rowOff>
    </xdr:to>
    <xdr:pic>
      <xdr:nvPicPr>
        <xdr:cNvPr id="3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0"/>
          <a:ext cx="476250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304800</xdr:colOff>
      <xdr:row>0</xdr:row>
      <xdr:rowOff>9525</xdr:rowOff>
    </xdr:from>
    <xdr:to>
      <xdr:col>7</xdr:col>
      <xdr:colOff>762000</xdr:colOff>
      <xdr:row>1</xdr:row>
      <xdr:rowOff>190500</xdr:rowOff>
    </xdr:to>
    <xdr:pic>
      <xdr:nvPicPr>
        <xdr:cNvPr id="2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8350" y="9525"/>
          <a:ext cx="457200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304800</xdr:colOff>
      <xdr:row>0</xdr:row>
      <xdr:rowOff>9525</xdr:rowOff>
    </xdr:from>
    <xdr:to>
      <xdr:col>7</xdr:col>
      <xdr:colOff>762000</xdr:colOff>
      <xdr:row>1</xdr:row>
      <xdr:rowOff>190500</xdr:rowOff>
    </xdr:to>
    <xdr:pic>
      <xdr:nvPicPr>
        <xdr:cNvPr id="2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8350" y="9525"/>
          <a:ext cx="457200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314325</xdr:colOff>
      <xdr:row>0</xdr:row>
      <xdr:rowOff>9525</xdr:rowOff>
    </xdr:from>
    <xdr:to>
      <xdr:col>1</xdr:col>
      <xdr:colOff>314325</xdr:colOff>
      <xdr:row>1</xdr:row>
      <xdr:rowOff>190500</xdr:rowOff>
    </xdr:to>
    <xdr:pic>
      <xdr:nvPicPr>
        <xdr:cNvPr id="3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" y="9525"/>
          <a:ext cx="457200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304800</xdr:colOff>
      <xdr:row>0</xdr:row>
      <xdr:rowOff>9525</xdr:rowOff>
    </xdr:from>
    <xdr:to>
      <xdr:col>7</xdr:col>
      <xdr:colOff>762000</xdr:colOff>
      <xdr:row>1</xdr:row>
      <xdr:rowOff>190500</xdr:rowOff>
    </xdr:to>
    <xdr:pic>
      <xdr:nvPicPr>
        <xdr:cNvPr id="2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8350" y="9525"/>
          <a:ext cx="457200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247650</xdr:colOff>
      <xdr:row>0</xdr:row>
      <xdr:rowOff>0</xdr:rowOff>
    </xdr:from>
    <xdr:to>
      <xdr:col>1</xdr:col>
      <xdr:colOff>247650</xdr:colOff>
      <xdr:row>2</xdr:row>
      <xdr:rowOff>9525</xdr:rowOff>
    </xdr:to>
    <xdr:pic>
      <xdr:nvPicPr>
        <xdr:cNvPr id="3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0"/>
          <a:ext cx="457200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</xdr:col>
      <xdr:colOff>76200</xdr:colOff>
      <xdr:row>2</xdr:row>
      <xdr:rowOff>0</xdr:rowOff>
    </xdr:to>
    <xdr:pic>
      <xdr:nvPicPr>
        <xdr:cNvPr id="1518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38100"/>
          <a:ext cx="457200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6;&#1077;&#1075;&#1080;&#1089;&#1090;&#1088;&#1072;&#1094;&#1080;&#1103;%20&#1102;&#1085;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42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46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50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55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60.xlsm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66.xlsm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72.xlsm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78.xlsm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84.xlsm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89;&#1074;84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регистрация (2)"/>
      <sheetName val="рег.раб."/>
      <sheetName val="Инструкция"/>
      <sheetName val="реквизиты"/>
      <sheetName val="регистрация"/>
    </sheetNames>
    <sheetDataSet>
      <sheetData sheetId="0"/>
      <sheetData sheetId="1"/>
      <sheetData sheetId="2"/>
      <sheetData sheetId="3">
        <row r="2">
          <cell r="A2" t="str">
            <v>Первенство России по самбо среди юношей и девушек 2002-03г.р.  (15-16 лет)</v>
          </cell>
        </row>
        <row r="3">
          <cell r="A3" t="str">
            <v>26-30.09.2018г.                                              г.Раменское</v>
          </cell>
        </row>
        <row r="6">
          <cell r="A6" t="str">
            <v>Гл. судья, судья ВК</v>
          </cell>
          <cell r="G6" t="str">
            <v>И.Р.Стахеев</v>
          </cell>
        </row>
        <row r="7">
          <cell r="G7" t="str">
            <v>/ЦФО Владимирская/</v>
          </cell>
          <cell r="I7" t="str">
            <v>ЦФО Владимирская</v>
          </cell>
        </row>
        <row r="8">
          <cell r="A8" t="str">
            <v>Гл. секретарь, судья ВК</v>
          </cell>
          <cell r="G8" t="str">
            <v>Д.Е.Вышегородцев</v>
          </cell>
        </row>
        <row r="9">
          <cell r="G9" t="str">
            <v>/СФО Томская/</v>
          </cell>
        </row>
      </sheetData>
      <sheetData sheetId="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пр.взв"/>
      <sheetName val="кр1"/>
      <sheetName val="кр2"/>
      <sheetName val="НАГР ЛИСТ"/>
      <sheetName val="пр.хода"/>
      <sheetName val="ит.пр"/>
      <sheetName val="кр3"/>
      <sheetName val="кр4"/>
      <sheetName val="кр5"/>
      <sheetName val="кр6"/>
      <sheetName val="кр7"/>
      <sheetName val="пф"/>
      <sheetName val="1м"/>
      <sheetName val="2м"/>
      <sheetName val="3м"/>
      <sheetName val="4м"/>
    </sheetNames>
    <sheetDataSet>
      <sheetData sheetId="0"/>
      <sheetData sheetId="1"/>
      <sheetData sheetId="2"/>
      <sheetData sheetId="3"/>
      <sheetData sheetId="4"/>
      <sheetData sheetId="5">
        <row r="6">
          <cell r="C6" t="str">
            <v>УСОЛЬЦЕВ Богдан Сергеевич</v>
          </cell>
          <cell r="D6" t="str">
            <v>24.08.04, 1р</v>
          </cell>
          <cell r="E6" t="str">
            <v>ЦФО</v>
          </cell>
          <cell r="F6" t="str">
            <v>Московская, МАУ "ФОК", МО</v>
          </cell>
          <cell r="H6" t="str">
            <v>Абрамов А.Г. Герасименко Д.В.</v>
          </cell>
        </row>
        <row r="7">
          <cell r="C7" t="str">
            <v>ИСАЯН Владислав Валерьевич</v>
          </cell>
          <cell r="D7" t="str">
            <v>09.08.02, КМС</v>
          </cell>
          <cell r="E7" t="str">
            <v>СФО</v>
          </cell>
          <cell r="F7" t="str">
            <v>Алтайский, Заринск, МО</v>
          </cell>
          <cell r="H7" t="str">
            <v>Блинов А.В. Тюкин СГ</v>
          </cell>
        </row>
        <row r="8">
          <cell r="C8" t="str">
            <v xml:space="preserve">ПЕНЬКОВИЧ Егор Сергеевич </v>
          </cell>
          <cell r="D8" t="str">
            <v>23.01.03, 1р</v>
          </cell>
          <cell r="E8" t="str">
            <v>СФО</v>
          </cell>
          <cell r="F8" t="str">
            <v>Иркутская,  Иркутск, МО</v>
          </cell>
          <cell r="H8" t="str">
            <v>Пенькович Н. С.</v>
          </cell>
        </row>
        <row r="9">
          <cell r="C9" t="str">
            <v>КУЗЬМИН Егор Романович</v>
          </cell>
          <cell r="D9" t="str">
            <v>06.05.03, 1р</v>
          </cell>
          <cell r="E9" t="str">
            <v>МОС</v>
          </cell>
          <cell r="F9" t="str">
            <v>Москва, СШ "Борец"</v>
          </cell>
          <cell r="H9" t="str">
            <v>Бойченко И.А.</v>
          </cell>
        </row>
        <row r="10">
          <cell r="C10" t="str">
            <v>ЕРМОЛЕНКО Данил Алексеевич</v>
          </cell>
          <cell r="D10" t="str">
            <v>12.10.02, 1р</v>
          </cell>
          <cell r="E10" t="str">
            <v>ПФО</v>
          </cell>
          <cell r="F10" t="str">
            <v>Нижегородская, Н.Новгород, ПР</v>
          </cell>
          <cell r="H10" t="str">
            <v>Додонов АИ Мокеичев АВ</v>
          </cell>
        </row>
        <row r="11">
          <cell r="C11" t="str">
            <v>ПЛЕХАНОВ Александр Сергеевич</v>
          </cell>
          <cell r="D11" t="str">
            <v>06.02.04, 3р</v>
          </cell>
          <cell r="E11" t="str">
            <v>ЦФО</v>
          </cell>
          <cell r="F11" t="str">
            <v>Московская, ГБУ МО "СШОР по единоборствам", МО</v>
          </cell>
          <cell r="H11" t="str">
            <v>Комаров А.В., Малов М.В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пр.взв"/>
      <sheetName val="кр1"/>
      <sheetName val="кр2"/>
      <sheetName val="НАГР ЛИСТ"/>
      <sheetName val="кр3"/>
      <sheetName val="пр.хода"/>
      <sheetName val="ит.пр"/>
      <sheetName val="кр4"/>
      <sheetName val="кр5"/>
      <sheetName val="кр6"/>
      <sheetName val="кр7"/>
      <sheetName val="пф"/>
      <sheetName val="1м"/>
      <sheetName val="2м"/>
      <sheetName val="3м"/>
      <sheetName val="4м"/>
    </sheetNames>
    <sheetDataSet>
      <sheetData sheetId="0"/>
      <sheetData sheetId="1"/>
      <sheetData sheetId="2"/>
      <sheetData sheetId="3"/>
      <sheetData sheetId="4"/>
      <sheetData sheetId="5"/>
      <sheetData sheetId="6">
        <row r="4">
          <cell r="J4" t="str">
            <v>Краснодарский</v>
          </cell>
        </row>
        <row r="6">
          <cell r="C6" t="str">
            <v>АРБУЗОВ Тимур Денисович</v>
          </cell>
          <cell r="D6" t="str">
            <v>14.04.04, 1юн</v>
          </cell>
          <cell r="E6" t="str">
            <v>ЮФО</v>
          </cell>
          <cell r="F6" t="str">
            <v>Краснодарский, Тихорецкий</v>
          </cell>
          <cell r="H6" t="str">
            <v>Козлова ВВ</v>
          </cell>
        </row>
        <row r="7">
          <cell r="C7" t="str">
            <v>АХМЕДОВ Ахмед Ихтибарович</v>
          </cell>
          <cell r="D7" t="str">
            <v>04.11.03, 1р</v>
          </cell>
          <cell r="E7" t="str">
            <v>ПФО</v>
          </cell>
          <cell r="F7" t="str">
            <v>Саратовская, Саратов, "Динамо"</v>
          </cell>
          <cell r="H7" t="str">
            <v>Рожков В.И.</v>
          </cell>
        </row>
        <row r="8">
          <cell r="C8" t="str">
            <v>ЯКОВЛЕВ Денис Вадимович</v>
          </cell>
          <cell r="D8" t="str">
            <v>12.07.03, 1р</v>
          </cell>
          <cell r="E8" t="str">
            <v>СФО</v>
          </cell>
          <cell r="F8" t="str">
            <v>Новосибирская, Новосибирск, МО</v>
          </cell>
          <cell r="H8" t="str">
            <v>Лепяхов С.В. Лепяхова Н.А</v>
          </cell>
        </row>
        <row r="9">
          <cell r="C9" t="str">
            <v>ИВАНОВ Алексей Викторович</v>
          </cell>
          <cell r="D9" t="str">
            <v>08.01.02, кмс</v>
          </cell>
          <cell r="E9" t="str">
            <v>УФО</v>
          </cell>
          <cell r="F9" t="str">
            <v>Курганская, Курган, СШОР</v>
          </cell>
          <cell r="H9" t="str">
            <v>Осипов В.Ю.
Печерских В.И.</v>
          </cell>
        </row>
        <row r="10">
          <cell r="C10" t="str">
            <v>БАГДАСАРЯН Эрик Арменович</v>
          </cell>
          <cell r="D10" t="str">
            <v>13.10.03, 1юн</v>
          </cell>
          <cell r="E10" t="str">
            <v>ЮФО</v>
          </cell>
          <cell r="F10" t="str">
            <v>Ростовская, Ростов-на-Дону</v>
          </cell>
          <cell r="H10" t="str">
            <v>Пантелеев ЕА</v>
          </cell>
        </row>
        <row r="11">
          <cell r="C11" t="str">
            <v>ШАМСУТДИНОВ Дамир Фаргатович</v>
          </cell>
          <cell r="D11" t="str">
            <v>01.07.02, 1р</v>
          </cell>
          <cell r="E11" t="str">
            <v>ПФО</v>
          </cell>
          <cell r="F11" t="str">
            <v>Р.Башкортостан, Давлеканово, ЮР</v>
          </cell>
          <cell r="H11" t="str">
            <v>Лоншаков ЮБ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пр.взв"/>
      <sheetName val="кр1"/>
      <sheetName val="кр2"/>
      <sheetName val="НАГР ЛИСТ"/>
      <sheetName val="пр.хода"/>
      <sheetName val="ит.пр"/>
      <sheetName val="кр3"/>
      <sheetName val="кр4"/>
      <sheetName val="кр5"/>
      <sheetName val="кр6"/>
      <sheetName val="кр7"/>
      <sheetName val="пф"/>
      <sheetName val="1м"/>
      <sheetName val="2м"/>
      <sheetName val="3м"/>
      <sheetName val="4м"/>
    </sheetNames>
    <sheetDataSet>
      <sheetData sheetId="0"/>
      <sheetData sheetId="1"/>
      <sheetData sheetId="2"/>
      <sheetData sheetId="3"/>
      <sheetData sheetId="4"/>
      <sheetData sheetId="5">
        <row r="6">
          <cell r="C6" t="str">
            <v>ШАМСУТДИНОВ Дамир Фаргатович</v>
          </cell>
          <cell r="D6" t="str">
            <v>01.07.02, кмс</v>
          </cell>
          <cell r="E6" t="str">
            <v>ПФО</v>
          </cell>
          <cell r="F6" t="str">
            <v>Башкортостан, Давлеканово, ЮР</v>
          </cell>
          <cell r="H6" t="str">
            <v>Лоншаков ЮБ</v>
          </cell>
        </row>
        <row r="7">
          <cell r="C7" t="str">
            <v>АГАДЖАНЯН Ален Ишханович</v>
          </cell>
          <cell r="D7" t="str">
            <v>07.01.02, КМС</v>
          </cell>
          <cell r="E7" t="str">
            <v>СФО</v>
          </cell>
          <cell r="F7" t="str">
            <v>Красноярский, Красноярск, МО</v>
          </cell>
          <cell r="H7" t="str">
            <v>Гусаров В.П.</v>
          </cell>
        </row>
        <row r="8">
          <cell r="C8" t="str">
            <v>ТУГУЗ Тагир Муратович</v>
          </cell>
          <cell r="D8" t="str">
            <v>03.12.03, 1р</v>
          </cell>
          <cell r="E8" t="str">
            <v>ЮФО</v>
          </cell>
          <cell r="F8" t="str">
            <v>Р.Адыгея, Майкоп</v>
          </cell>
          <cell r="H8" t="str">
            <v>Хабаху, А, Хакуринов Д</v>
          </cell>
        </row>
        <row r="9">
          <cell r="C9" t="str">
            <v>КУКУШКИН Иван Сергеевич</v>
          </cell>
          <cell r="D9" t="str">
            <v>11.06.03, 1р</v>
          </cell>
          <cell r="E9" t="str">
            <v>ЦФО</v>
          </cell>
          <cell r="F9" t="str">
            <v>Ярославская, Ярославль, ЮР</v>
          </cell>
          <cell r="H9" t="str">
            <v>Сапожников СВ, Сапожников В.С.</v>
          </cell>
        </row>
        <row r="10">
          <cell r="C10" t="str">
            <v>ПЕТРОВ Глеб Владимирович</v>
          </cell>
          <cell r="D10" t="str">
            <v>22.05.02, кмс</v>
          </cell>
          <cell r="E10" t="str">
            <v>ЦФО</v>
          </cell>
          <cell r="F10" t="str">
            <v>Тульская, Тула</v>
          </cell>
          <cell r="H10" t="str">
            <v>Копейкин ПС</v>
          </cell>
        </row>
        <row r="11">
          <cell r="C11" t="str">
            <v>ФУНТИКОВ Александр Викторович</v>
          </cell>
          <cell r="D11" t="str">
            <v>06.08.02, кмс</v>
          </cell>
          <cell r="E11" t="str">
            <v>МОС</v>
          </cell>
          <cell r="F11" t="str">
            <v>Москва, ГБОУ ЦСиО "Самбо-70" Москомспорта</v>
          </cell>
          <cell r="H11" t="str">
            <v>Кузнецов С.В., Вашурин В.В.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пр.взв"/>
      <sheetName val="кр1"/>
      <sheetName val="кр2"/>
      <sheetName val="НАГР ЛИСТ"/>
      <sheetName val="пр.хода"/>
      <sheetName val="ит.пр"/>
      <sheetName val="кр3"/>
      <sheetName val="кр4"/>
      <sheetName val="кр5"/>
      <sheetName val="кр6"/>
      <sheetName val="кр7"/>
      <sheetName val="пф"/>
      <sheetName val="1м"/>
      <sheetName val="2м"/>
      <sheetName val="3м"/>
      <sheetName val="4м"/>
    </sheetNames>
    <sheetDataSet>
      <sheetData sheetId="0"/>
      <sheetData sheetId="1"/>
      <sheetData sheetId="2"/>
      <sheetData sheetId="3"/>
      <sheetData sheetId="4"/>
      <sheetData sheetId="5">
        <row r="4">
          <cell r="J4" t="str">
            <v>Саратовская</v>
          </cell>
        </row>
        <row r="6">
          <cell r="C6" t="str">
            <v>КОЛЬЖАНОВ Денис Игоревич</v>
          </cell>
          <cell r="D6" t="str">
            <v>29.07.02, 1р</v>
          </cell>
          <cell r="E6" t="str">
            <v>ПФО</v>
          </cell>
          <cell r="F6" t="str">
            <v>Саратовская, Балашов, ФСОП "Россия"</v>
          </cell>
          <cell r="H6" t="str">
            <v>Разваляев С.В.</v>
          </cell>
        </row>
        <row r="7">
          <cell r="C7" t="str">
            <v>ДАГОЕВ Али Ахмедович</v>
          </cell>
          <cell r="D7" t="str">
            <v>26.03.02, кмс</v>
          </cell>
          <cell r="E7" t="str">
            <v>МОС</v>
          </cell>
          <cell r="F7" t="str">
            <v>Москва, ГБОУ ЦСиО "Самбо-70" Москомспорта</v>
          </cell>
          <cell r="H7" t="str">
            <v>Богомолов В.А., Мартынов И.В.</v>
          </cell>
        </row>
        <row r="8">
          <cell r="C8" t="str">
            <v>ДЕДОВ Вадим Вячеславович</v>
          </cell>
          <cell r="D8" t="str">
            <v>31.10.02, кмс</v>
          </cell>
          <cell r="E8" t="str">
            <v>МОС</v>
          </cell>
          <cell r="F8" t="str">
            <v>Москва, СШ "Битца"</v>
          </cell>
          <cell r="H8" t="str">
            <v>Абрамов А.Г. Герасименко Д.В.</v>
          </cell>
        </row>
        <row r="9">
          <cell r="C9" t="str">
            <v>ШЕТКИН Артем Алексеевич</v>
          </cell>
          <cell r="D9" t="str">
            <v>23.10.03, 1р</v>
          </cell>
          <cell r="E9" t="str">
            <v>ЦФО</v>
          </cell>
          <cell r="F9" t="str">
            <v>Московская, Можайск, МО</v>
          </cell>
          <cell r="H9" t="str">
            <v>Нагулин А.В. Степанов И.М.</v>
          </cell>
        </row>
        <row r="10">
          <cell r="C10" t="str">
            <v>САМОЙЛЕНКО Андрей Алексеевич</v>
          </cell>
          <cell r="D10" t="str">
            <v>15.10.02, кмс</v>
          </cell>
          <cell r="E10" t="str">
            <v>ЦФО</v>
          </cell>
          <cell r="F10" t="str">
            <v>Московская, ГБУ ДО МО СШОР по единоборствам, МО</v>
          </cell>
          <cell r="H10" t="str">
            <v>Поликарпов А.А., Гончаров Ю.С.</v>
          </cell>
        </row>
        <row r="11">
          <cell r="C11" t="str">
            <v>КУСТОВ Владимир Витальевич</v>
          </cell>
          <cell r="D11" t="str">
            <v>15.05.02, 1юн</v>
          </cell>
          <cell r="E11" t="str">
            <v>ДВФО</v>
          </cell>
          <cell r="F11" t="str">
            <v>Амурская, Свободный</v>
          </cell>
          <cell r="H11" t="str">
            <v>Сенопальников АС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пр.взв"/>
      <sheetName val="кр1"/>
      <sheetName val="кр2"/>
      <sheetName val="НАГР ЛИСТ"/>
      <sheetName val="пр.хода"/>
      <sheetName val="ит.пр"/>
      <sheetName val="кр3"/>
      <sheetName val="кр4"/>
      <sheetName val="кр5"/>
      <sheetName val="кр6"/>
      <sheetName val="кр7"/>
      <sheetName val="пф"/>
      <sheetName val="1м"/>
      <sheetName val="2м"/>
      <sheetName val="3м"/>
      <sheetName val="4м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4">
          <cell r="J4" t="str">
            <v>Москва</v>
          </cell>
        </row>
        <row r="6">
          <cell r="C6" t="str">
            <v>ЛОБАНОВ Максим Георгиевич</v>
          </cell>
          <cell r="D6" t="str">
            <v>06.03.02, кмс</v>
          </cell>
          <cell r="E6" t="str">
            <v>МОС</v>
          </cell>
          <cell r="F6" t="str">
            <v>Москва, ГБОУ ЦСиО "Самбо-70" Москомспорта</v>
          </cell>
          <cell r="H6" t="str">
            <v>Кузнецов С.В., Вашурин В.В.</v>
          </cell>
        </row>
        <row r="7">
          <cell r="C7" t="str">
            <v>ПЕТРОВ Владимир Владимирович</v>
          </cell>
          <cell r="D7" t="str">
            <v>01.07.02, кмс</v>
          </cell>
          <cell r="E7" t="str">
            <v>ЦФО</v>
          </cell>
          <cell r="F7" t="str">
            <v>Тульская, Тула</v>
          </cell>
          <cell r="H7" t="str">
            <v>Самборский СВ</v>
          </cell>
        </row>
        <row r="8">
          <cell r="C8" t="str">
            <v>ДЗАУРОВ Хусен Алиевич</v>
          </cell>
          <cell r="D8" t="str">
            <v>03.05.02, 1р</v>
          </cell>
          <cell r="E8" t="str">
            <v>МОС</v>
          </cell>
          <cell r="F8" t="str">
            <v>Москва, Юность Москвы</v>
          </cell>
          <cell r="H8" t="str">
            <v>Никитин А.М.</v>
          </cell>
        </row>
        <row r="9">
          <cell r="C9" t="str">
            <v>КАНИДОВ Михаил Васильевич</v>
          </cell>
          <cell r="D9" t="str">
            <v>23.05.02, кмс</v>
          </cell>
          <cell r="E9" t="str">
            <v>ЦФО</v>
          </cell>
          <cell r="F9" t="str">
            <v>Рязанская, Рязань, ПР</v>
          </cell>
          <cell r="H9" t="str">
            <v>Яковенко ДВ Савельев ЕА</v>
          </cell>
        </row>
        <row r="10">
          <cell r="C10" t="str">
            <v>ЛИЗНЕВ Анатолий Анатольевич</v>
          </cell>
          <cell r="D10" t="str">
            <v>30.07.02, 2р</v>
          </cell>
          <cell r="E10" t="str">
            <v>СФО</v>
          </cell>
          <cell r="F10" t="str">
            <v>Кемеровская, Прокопьевск, МБОУ ДО "ДЮСШ №3"</v>
          </cell>
          <cell r="H10" t="str">
            <v>Цыганов С,В,</v>
          </cell>
        </row>
        <row r="11">
          <cell r="C11" t="str">
            <v>ЛАЗУКИН Алексей Валерьевич</v>
          </cell>
          <cell r="D11" t="str">
            <v>31.10.02, кмс</v>
          </cell>
          <cell r="E11" t="str">
            <v>ЮФО</v>
          </cell>
          <cell r="F11" t="str">
            <v>Краснодарский, Армавир</v>
          </cell>
          <cell r="H11" t="str">
            <v>Бородин ВГ Мгдасян ЕЗ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пр.взв"/>
      <sheetName val="кр1"/>
      <sheetName val="кр2"/>
      <sheetName val="НАГР ЛИСТ"/>
      <sheetName val="пр.хода"/>
      <sheetName val="ит.пр"/>
      <sheetName val="кр3"/>
      <sheetName val="кр4"/>
      <sheetName val="кр5"/>
      <sheetName val="кр6"/>
      <sheetName val="кр7"/>
      <sheetName val="пф"/>
      <sheetName val="1м"/>
      <sheetName val="2м"/>
      <sheetName val="3м"/>
      <sheetName val="4м"/>
    </sheetNames>
    <sheetDataSet>
      <sheetData sheetId="0"/>
      <sheetData sheetId="1"/>
      <sheetData sheetId="2"/>
      <sheetData sheetId="3"/>
      <sheetData sheetId="4"/>
      <sheetData sheetId="5">
        <row r="6">
          <cell r="C6" t="str">
            <v>ТЮХЛОВ Иван Дмитриевич</v>
          </cell>
          <cell r="D6" t="str">
            <v>25.02.03, кмс</v>
          </cell>
          <cell r="E6" t="str">
            <v>ЦФО</v>
          </cell>
          <cell r="F6" t="str">
            <v>Московская, Можайск, МО</v>
          </cell>
          <cell r="H6" t="str">
            <v>Нагулин В.А.</v>
          </cell>
        </row>
        <row r="7">
          <cell r="C7" t="str">
            <v>СЁМОЧКИН Максим Романович</v>
          </cell>
          <cell r="D7" t="str">
            <v>21.03.02, 3р</v>
          </cell>
          <cell r="E7" t="str">
            <v>МОС</v>
          </cell>
          <cell r="F7" t="str">
            <v>Москва, ГБОУ ЦСиО "Самбо-70" Москомспорта</v>
          </cell>
          <cell r="H7" t="str">
            <v>Богомолов В.А., Мартынов И.В.</v>
          </cell>
        </row>
        <row r="8">
          <cell r="C8" t="str">
            <v>СТЕФАНОВ Павел Васильевич</v>
          </cell>
          <cell r="D8" t="str">
            <v>13.07.02, 3р</v>
          </cell>
          <cell r="E8" t="str">
            <v>МОС</v>
          </cell>
          <cell r="F8" t="str">
            <v>Москва, ГБОУ ЦСиО "Самбо-70" Москомспорта</v>
          </cell>
          <cell r="H8" t="str">
            <v>Кабанов Д.Б., Богатырёв Д.В.</v>
          </cell>
        </row>
        <row r="9">
          <cell r="C9" t="str">
            <v>КУКУ Евгений Айдерович</v>
          </cell>
          <cell r="D9" t="str">
            <v>10.01.02, 1юн</v>
          </cell>
          <cell r="E9" t="str">
            <v>МОС</v>
          </cell>
          <cell r="F9" t="str">
            <v>Москва, СШ МГФСО</v>
          </cell>
          <cell r="H9" t="str">
            <v>Аветисов А.В.</v>
          </cell>
        </row>
        <row r="10">
          <cell r="C10" t="str">
            <v>ГОНЧАРОВ Андрей Максимович</v>
          </cell>
          <cell r="D10" t="str">
            <v>05.08.02, 1юн</v>
          </cell>
          <cell r="E10" t="str">
            <v>ДВФО</v>
          </cell>
          <cell r="F10" t="str">
            <v>Приморский, Владивосток</v>
          </cell>
          <cell r="H10" t="str">
            <v>Денисов ВЛ Федосв ИВ</v>
          </cell>
        </row>
        <row r="11">
          <cell r="C11" t="str">
            <v>АЛЕКСАНДРОВ Никита Владимирович</v>
          </cell>
          <cell r="D11" t="str">
            <v>14.06.02, 1р</v>
          </cell>
          <cell r="E11" t="str">
            <v>ПФО</v>
          </cell>
          <cell r="F11" t="str">
            <v>Чувашская, Чебоксары, МС</v>
          </cell>
          <cell r="H11" t="str">
            <v>Малов СА Ильин ГА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пр.взв"/>
      <sheetName val="кр1"/>
      <sheetName val="кр2"/>
      <sheetName val="НАГР ЛИСТ"/>
      <sheetName val="пр.хода"/>
      <sheetName val="ит.пр"/>
      <sheetName val="кр3"/>
      <sheetName val="кр4"/>
      <sheetName val="кр5"/>
      <sheetName val="кр6"/>
      <sheetName val="кр7"/>
      <sheetName val="пф"/>
      <sheetName val="1м"/>
      <sheetName val="2м"/>
      <sheetName val="3м"/>
      <sheetName val="4м"/>
    </sheetNames>
    <sheetDataSet>
      <sheetData sheetId="0"/>
      <sheetData sheetId="1"/>
      <sheetData sheetId="2"/>
      <sheetData sheetId="3"/>
      <sheetData sheetId="4"/>
      <sheetData sheetId="5">
        <row r="4">
          <cell r="J4" t="str">
            <v>Чувашская</v>
          </cell>
        </row>
        <row r="6">
          <cell r="C6" t="str">
            <v>ОРЛОВ Даниил Владимирович</v>
          </cell>
          <cell r="D6" t="str">
            <v>24.01.02, 1р</v>
          </cell>
          <cell r="E6" t="str">
            <v>ПФО</v>
          </cell>
          <cell r="F6" t="str">
            <v>Чувашская, Чебоксары, МС</v>
          </cell>
          <cell r="H6" t="str">
            <v>Малов СА Ильин ГА</v>
          </cell>
        </row>
        <row r="7">
          <cell r="C7" t="str">
            <v>КЛЮЧКИН Михаил Владимирович</v>
          </cell>
          <cell r="D7" t="str">
            <v>16.01.02, кмс</v>
          </cell>
          <cell r="E7" t="str">
            <v>МОС</v>
          </cell>
          <cell r="F7" t="str">
            <v>Москва, ГБОУ ЦСиО "Самбо-70" Москомспорта</v>
          </cell>
          <cell r="H7" t="str">
            <v>Богомолов В.А., Мартынов И.В.</v>
          </cell>
        </row>
        <row r="8">
          <cell r="C8" t="str">
            <v>УДАРЦЕВ Кирилл Вадимович</v>
          </cell>
          <cell r="D8" t="str">
            <v>15.10.02, кмс</v>
          </cell>
          <cell r="E8" t="str">
            <v>ЦФО</v>
          </cell>
          <cell r="F8" t="str">
            <v>Московская, Дубна, МО</v>
          </cell>
          <cell r="H8" t="str">
            <v>Малышев Н.Н.</v>
          </cell>
        </row>
        <row r="9">
          <cell r="C9" t="str">
            <v>КАРАСЬ Матвей Романович</v>
          </cell>
          <cell r="D9" t="str">
            <v>01.08.02, 1юн</v>
          </cell>
          <cell r="E9" t="str">
            <v>ЮФО</v>
          </cell>
          <cell r="F9" t="str">
            <v>Краснодарский, Сочи</v>
          </cell>
          <cell r="H9" t="str">
            <v>Демура АВ</v>
          </cell>
        </row>
        <row r="10">
          <cell r="C10" t="str">
            <v>МАЛАШЕНКО Артём Игоревич</v>
          </cell>
          <cell r="D10" t="str">
            <v>23.09.02, 1р</v>
          </cell>
          <cell r="E10" t="str">
            <v>МОС</v>
          </cell>
          <cell r="F10" t="str">
            <v>Москва, ГБОУ ЦСиО "Самбо-70" Москомспорта</v>
          </cell>
          <cell r="H10" t="str">
            <v>Кузнецов С.В., Вашурин В.В.</v>
          </cell>
        </row>
        <row r="11">
          <cell r="C11" t="str">
            <v>ДЬЯЧЕНКО Александр Вячеславович</v>
          </cell>
          <cell r="D11" t="str">
            <v>23.04.02, 1юн</v>
          </cell>
          <cell r="E11" t="str">
            <v>ЮФО</v>
          </cell>
          <cell r="F11" t="str">
            <v>Краснодарский, Краснодар</v>
          </cell>
          <cell r="H11" t="str">
            <v>Ковалев СВ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пр.взв"/>
      <sheetName val="кр1"/>
      <sheetName val="кр2"/>
      <sheetName val="НАГР ЛИСТ"/>
      <sheetName val="пр.хода"/>
      <sheetName val="ит.пр"/>
      <sheetName val="кр3"/>
      <sheetName val="кр4"/>
      <sheetName val="кр5"/>
      <sheetName val="кр6"/>
      <sheetName val="кр7"/>
      <sheetName val="пф"/>
      <sheetName val="1м"/>
      <sheetName val="2м"/>
      <sheetName val="3м"/>
      <sheetName val="4м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4">
          <cell r="J4" t="str">
            <v>Чеченская</v>
          </cell>
        </row>
        <row r="6">
          <cell r="C6" t="str">
            <v>ХАДЖИМУРАДОВ Тамерлан Русланович</v>
          </cell>
          <cell r="D6" t="str">
            <v>11.10.02, кмс</v>
          </cell>
          <cell r="E6" t="str">
            <v>СКФО</v>
          </cell>
          <cell r="F6" t="str">
            <v>Чеченская, Грозный, МС</v>
          </cell>
          <cell r="H6" t="str">
            <v>Успаев БА, Кагерманов РБ</v>
          </cell>
        </row>
        <row r="7">
          <cell r="C7" t="str">
            <v>ЗАТЫЛКИН Илья Игоревич</v>
          </cell>
          <cell r="D7" t="str">
            <v>18.03.02, кмс</v>
          </cell>
          <cell r="E7" t="str">
            <v>ПФО</v>
          </cell>
          <cell r="F7" t="str">
            <v>Пензенская, МО</v>
          </cell>
          <cell r="H7" t="str">
            <v>Гритчин ВВ</v>
          </cell>
        </row>
        <row r="8">
          <cell r="C8" t="str">
            <v>ФОМИЧЕВ Никита Андреевич</v>
          </cell>
          <cell r="D8" t="str">
            <v>26.06.03, 1р</v>
          </cell>
          <cell r="E8" t="str">
            <v>ЦФО</v>
          </cell>
          <cell r="F8" t="str">
            <v>Смоленская, Смоленск</v>
          </cell>
          <cell r="H8" t="str">
            <v>Ермаченков СА</v>
          </cell>
        </row>
        <row r="9">
          <cell r="C9" t="str">
            <v>ШУРАЛЕВ Александр Александрович</v>
          </cell>
          <cell r="D9" t="str">
            <v>05.09.02, кмс</v>
          </cell>
          <cell r="E9" t="str">
            <v>ЦФО</v>
          </cell>
          <cell r="F9" t="str">
            <v>Московская, ГБУ МО "СШОР по единоборствам", МО</v>
          </cell>
          <cell r="H9" t="str">
            <v>Баринова М.В., Волкова А.А., Облезнева М.В.</v>
          </cell>
        </row>
        <row r="10">
          <cell r="C10" t="str">
            <v>МЕРЗЛЯКОВ Максим Максимович</v>
          </cell>
          <cell r="D10" t="str">
            <v>23.09.03, кмс</v>
          </cell>
          <cell r="E10" t="str">
            <v>СП</v>
          </cell>
          <cell r="F10" t="str">
            <v>Санкт-Петербург, Л</v>
          </cell>
          <cell r="H10" t="str">
            <v>Селяков СВ, Мизяев КГ</v>
          </cell>
        </row>
        <row r="11">
          <cell r="C11" t="str">
            <v>ЛОПОВОК Ефим Александрович</v>
          </cell>
          <cell r="D11" t="str">
            <v>04.02.03, КМС</v>
          </cell>
          <cell r="E11" t="str">
            <v>ПФО</v>
          </cell>
          <cell r="F11" t="str">
            <v>Нижегородская, Кстово, ПР</v>
          </cell>
          <cell r="H11" t="str">
            <v>Лоповок СЕ, Сурков СН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пр.взв"/>
      <sheetName val="кр1"/>
      <sheetName val="кр2"/>
      <sheetName val="НАГР ЛИСТ"/>
      <sheetName val="пр.хода"/>
      <sheetName val="ит.пр"/>
      <sheetName val="кр3"/>
      <sheetName val="кр4"/>
      <sheetName val="кр5"/>
      <sheetName val="кр6"/>
      <sheetName val="кр7"/>
      <sheetName val="пф"/>
      <sheetName val="1м"/>
      <sheetName val="2м"/>
      <sheetName val="3м"/>
      <sheetName val="4м"/>
    </sheetNames>
    <sheetDataSet>
      <sheetData sheetId="0"/>
      <sheetData sheetId="1"/>
      <sheetData sheetId="2"/>
      <sheetData sheetId="3"/>
      <sheetData sheetId="4"/>
      <sheetData sheetId="5">
        <row r="4">
          <cell r="J4" t="str">
            <v>Пензенская</v>
          </cell>
        </row>
        <row r="6">
          <cell r="C6" t="str">
            <v>КАНАТЧИКОВ Александр Андреевич</v>
          </cell>
          <cell r="D6" t="str">
            <v>25.05.02, кмс</v>
          </cell>
          <cell r="E6" t="str">
            <v>ПФО</v>
          </cell>
          <cell r="F6" t="str">
            <v>Пензенская, МО</v>
          </cell>
          <cell r="H6" t="str">
            <v>Гритчин ВВ</v>
          </cell>
        </row>
        <row r="7">
          <cell r="C7" t="str">
            <v>ЗАМКОВОЙ Глеб Дмитриевич</v>
          </cell>
          <cell r="D7" t="str">
            <v>25.05.02, кмс</v>
          </cell>
          <cell r="E7" t="str">
            <v>СП</v>
          </cell>
          <cell r="F7" t="str">
            <v>Санкт-Петербург, СКА</v>
          </cell>
          <cell r="H7" t="str">
            <v>Солдатов ВВ, Солдатов НВ</v>
          </cell>
        </row>
        <row r="8">
          <cell r="C8" t="str">
            <v>АБРАМОВ Александр Михайлович</v>
          </cell>
          <cell r="D8" t="str">
            <v>06.11.02, кмс</v>
          </cell>
          <cell r="E8" t="str">
            <v>МОС</v>
          </cell>
          <cell r="F8" t="str">
            <v>Москва, ГБОУ ЦСиО "Самбо-70" Москомспорта</v>
          </cell>
          <cell r="H8" t="str">
            <v>Богомолов В.А., Мартынов И.В.</v>
          </cell>
        </row>
        <row r="9">
          <cell r="C9" t="str">
            <v>КРАВЦОВ Владимир Константинович</v>
          </cell>
          <cell r="D9" t="str">
            <v>31.05.02, кмс</v>
          </cell>
          <cell r="E9" t="str">
            <v>ЦФО</v>
          </cell>
          <cell r="F9" t="str">
            <v>Московская, Дмитров, МО</v>
          </cell>
          <cell r="H9" t="str">
            <v>Бондарь А.Ю.  Храпов А.В.Шкарин И.Н.</v>
          </cell>
        </row>
        <row r="10">
          <cell r="C10" t="str">
            <v>ЖИЛИН Владислав Сергеевич</v>
          </cell>
          <cell r="D10" t="str">
            <v>14.01.02, 1р</v>
          </cell>
          <cell r="E10" t="str">
            <v>ЦФО</v>
          </cell>
          <cell r="F10" t="str">
            <v>Белгородская, С.Оскол, ЮР</v>
          </cell>
          <cell r="H10" t="str">
            <v>Гребенкин АВ Безрук АН</v>
          </cell>
        </row>
        <row r="11">
          <cell r="C11" t="str">
            <v>СМИРНОВ Вячеслав Сергеевич</v>
          </cell>
          <cell r="D11" t="str">
            <v>14.01.02, кмс</v>
          </cell>
          <cell r="E11" t="str">
            <v>ЦФО</v>
          </cell>
          <cell r="F11" t="str">
            <v>Ярославская, Рыбинск</v>
          </cell>
          <cell r="H11" t="str">
            <v>Хорев ЮА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пр.взв"/>
      <sheetName val="кр1"/>
      <sheetName val="кр2"/>
      <sheetName val="НАГР ЛИСТ"/>
      <sheetName val="пр.хода"/>
      <sheetName val="ит.пр"/>
      <sheetName val="кр3"/>
      <sheetName val="кр4"/>
      <sheetName val="кр5"/>
      <sheetName val="кр6"/>
      <sheetName val="кр7"/>
      <sheetName val="пф"/>
      <sheetName val="1м"/>
      <sheetName val="2м"/>
      <sheetName val="3м"/>
      <sheetName val="4м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4">
          <cell r="J4" t="str">
            <v>Свердловская</v>
          </cell>
        </row>
        <row r="6">
          <cell r="C6" t="str">
            <v>ЖЕЛТОВ Роман Игоревич</v>
          </cell>
          <cell r="D6" t="str">
            <v>14.08.02, кмс</v>
          </cell>
          <cell r="E6" t="str">
            <v>УФО</v>
          </cell>
          <cell r="F6" t="str">
            <v>Свердловская, Екатеринбург, СШ</v>
          </cell>
          <cell r="H6" t="str">
            <v>Бабкин АН, Бородин О.Б.</v>
          </cell>
        </row>
        <row r="7">
          <cell r="C7" t="str">
            <v>МАГОМЕДОВ Шамиль Рамазанович</v>
          </cell>
          <cell r="D7" t="str">
            <v>01.08.02, кмс</v>
          </cell>
          <cell r="E7" t="str">
            <v>МОС</v>
          </cell>
          <cell r="F7" t="str">
            <v>Москва, ГБОУ ЦСиО "Самбо-70" Москомспорта</v>
          </cell>
          <cell r="H7" t="str">
            <v>Богомолов В.А., Мартынов И.В.</v>
          </cell>
        </row>
        <row r="8">
          <cell r="C8" t="str">
            <v>САФАРОВ Булуд Рамиз Оглы</v>
          </cell>
          <cell r="D8" t="str">
            <v>14.05.02, 2р</v>
          </cell>
          <cell r="E8" t="str">
            <v>УФО</v>
          </cell>
          <cell r="F8" t="str">
            <v>Свердловская, Екатеринбург, СШ</v>
          </cell>
          <cell r="H8" t="str">
            <v>Селянина О.В., Федосеев М.Е.</v>
          </cell>
        </row>
        <row r="9">
          <cell r="C9" t="str">
            <v>БУДАШ Илья Алексеевич</v>
          </cell>
          <cell r="D9" t="str">
            <v>21.07.02, КМС</v>
          </cell>
          <cell r="E9" t="str">
            <v>ЦФО</v>
          </cell>
          <cell r="F9" t="str">
            <v>Владимирская, Александров</v>
          </cell>
          <cell r="H9" t="str">
            <v>Рычев СВ</v>
          </cell>
        </row>
        <row r="10">
          <cell r="C10" t="str">
            <v>НОВИКОВ Илья Вячеславович</v>
          </cell>
          <cell r="D10" t="str">
            <v>23.07.02, 1р</v>
          </cell>
          <cell r="E10" t="str">
            <v>МОС</v>
          </cell>
          <cell r="F10" t="str">
            <v>Москва, ГБОУ ЦСиО "Самбо-70" Москомспорта</v>
          </cell>
          <cell r="H10" t="str">
            <v>Филимонов С.Н., Леонтьев А.А.</v>
          </cell>
        </row>
        <row r="11">
          <cell r="C11" t="str">
            <v>КУЛЕВ Владислав Вячеславович</v>
          </cell>
          <cell r="D11" t="str">
            <v>28.03.02, 1р</v>
          </cell>
          <cell r="E11" t="str">
            <v>ЦФО</v>
          </cell>
          <cell r="F11" t="str">
            <v>Смоленская, Гагарин</v>
          </cell>
          <cell r="H11" t="str">
            <v>Шкатов ВЮ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37"/>
  <sheetViews>
    <sheetView topLeftCell="A25" zoomScaleNormal="100" workbookViewId="0">
      <selection activeCell="H40" sqref="H40"/>
    </sheetView>
  </sheetViews>
  <sheetFormatPr defaultRowHeight="12.75"/>
  <cols>
    <col min="1" max="1" width="6.85546875" customWidth="1"/>
    <col min="2" max="2" width="6.7109375" customWidth="1"/>
    <col min="3" max="3" width="21.85546875" customWidth="1"/>
    <col min="4" max="4" width="13.85546875" customWidth="1"/>
    <col min="5" max="5" width="8.140625" style="29" customWidth="1"/>
    <col min="6" max="6" width="17.7109375" customWidth="1"/>
    <col min="7" max="7" width="8" customWidth="1"/>
    <col min="8" max="8" width="20" customWidth="1"/>
    <col min="9" max="9" width="0.140625" customWidth="1"/>
  </cols>
  <sheetData>
    <row r="1" spans="1:10" ht="21" customHeight="1">
      <c r="A1" s="110" t="s">
        <v>7</v>
      </c>
      <c r="B1" s="110"/>
      <c r="C1" s="110"/>
      <c r="D1" s="110"/>
      <c r="E1" s="110"/>
      <c r="F1" s="110"/>
      <c r="G1" s="110"/>
      <c r="H1" s="110"/>
      <c r="I1" s="110"/>
    </row>
    <row r="2" spans="1:10" ht="17.25" customHeight="1">
      <c r="A2" s="111" t="s">
        <v>8</v>
      </c>
      <c r="B2" s="111"/>
      <c r="C2" s="111"/>
      <c r="D2" s="111"/>
      <c r="E2" s="111"/>
      <c r="F2" s="111"/>
      <c r="G2" s="111"/>
      <c r="H2" s="111"/>
      <c r="I2" s="111"/>
    </row>
    <row r="3" spans="1:10" ht="45" customHeight="1">
      <c r="A3" s="112" t="s">
        <v>72</v>
      </c>
      <c r="B3" s="112"/>
      <c r="C3" s="112"/>
      <c r="D3" s="112"/>
      <c r="E3" s="112"/>
      <c r="F3" s="112"/>
      <c r="G3" s="112"/>
      <c r="H3" s="112"/>
      <c r="I3" s="112"/>
    </row>
    <row r="4" spans="1:10" ht="16.5" customHeight="1" thickBot="1">
      <c r="A4" s="111" t="s">
        <v>73</v>
      </c>
      <c r="B4" s="111"/>
      <c r="C4" s="111"/>
      <c r="D4" s="111"/>
      <c r="E4" s="111"/>
      <c r="F4" s="111"/>
      <c r="G4" s="111"/>
      <c r="H4" s="111"/>
      <c r="I4" s="111"/>
    </row>
    <row r="5" spans="1:10" ht="3.75" hidden="1" customHeight="1" thickBot="1">
      <c r="A5" s="111"/>
      <c r="B5" s="111"/>
      <c r="C5" s="111"/>
      <c r="D5" s="111"/>
      <c r="E5" s="111"/>
      <c r="F5" s="111"/>
      <c r="G5" s="111"/>
      <c r="H5" s="111"/>
      <c r="I5" s="111"/>
    </row>
    <row r="6" spans="1:10" ht="11.1" customHeight="1">
      <c r="B6" s="119" t="s">
        <v>0</v>
      </c>
      <c r="C6" s="121" t="s">
        <v>1</v>
      </c>
      <c r="D6" s="121" t="s">
        <v>2</v>
      </c>
      <c r="E6" s="121" t="s">
        <v>12</v>
      </c>
      <c r="F6" s="121" t="s">
        <v>13</v>
      </c>
      <c r="G6" s="129"/>
      <c r="H6" s="131" t="s">
        <v>3</v>
      </c>
      <c r="I6" s="113"/>
    </row>
    <row r="7" spans="1:10" ht="13.5" customHeight="1" thickBot="1">
      <c r="B7" s="120"/>
      <c r="C7" s="122"/>
      <c r="D7" s="122"/>
      <c r="E7" s="122"/>
      <c r="F7" s="122"/>
      <c r="G7" s="130"/>
      <c r="H7" s="132"/>
      <c r="I7" s="113"/>
    </row>
    <row r="8" spans="1:10" ht="24" customHeight="1">
      <c r="A8" s="114" t="s">
        <v>33</v>
      </c>
      <c r="B8" s="34" t="s">
        <v>4</v>
      </c>
      <c r="C8" s="40" t="s">
        <v>133</v>
      </c>
      <c r="D8" s="40" t="s">
        <v>84</v>
      </c>
      <c r="E8" s="40" t="s">
        <v>76</v>
      </c>
      <c r="F8" s="40" t="s">
        <v>102</v>
      </c>
      <c r="G8" s="40"/>
      <c r="H8" s="41" t="s">
        <v>103</v>
      </c>
      <c r="I8" s="117"/>
      <c r="J8" s="118"/>
    </row>
    <row r="9" spans="1:10" ht="24" customHeight="1">
      <c r="A9" s="115"/>
      <c r="B9" s="102" t="s">
        <v>5</v>
      </c>
      <c r="C9" s="39" t="s">
        <v>134</v>
      </c>
      <c r="D9" s="39" t="s">
        <v>84</v>
      </c>
      <c r="E9" s="39" t="s">
        <v>76</v>
      </c>
      <c r="F9" s="39" t="s">
        <v>102</v>
      </c>
      <c r="G9" s="39"/>
      <c r="H9" s="42" t="s">
        <v>103</v>
      </c>
      <c r="I9" s="117"/>
      <c r="J9" s="118"/>
    </row>
    <row r="10" spans="1:10" ht="24" customHeight="1">
      <c r="A10" s="115"/>
      <c r="B10" s="102" t="s">
        <v>6</v>
      </c>
      <c r="C10" s="39" t="s">
        <v>135</v>
      </c>
      <c r="D10" s="39" t="s">
        <v>80</v>
      </c>
      <c r="E10" s="39" t="s">
        <v>76</v>
      </c>
      <c r="F10" s="39" t="s">
        <v>85</v>
      </c>
      <c r="G10" s="39"/>
      <c r="H10" s="42" t="s">
        <v>136</v>
      </c>
      <c r="I10" s="117"/>
      <c r="J10" s="118"/>
    </row>
    <row r="11" spans="1:10" ht="24" customHeight="1" thickBot="1">
      <c r="A11" s="116"/>
      <c r="B11" s="103" t="s">
        <v>6</v>
      </c>
      <c r="C11" s="43" t="s">
        <v>137</v>
      </c>
      <c r="D11" s="43" t="s">
        <v>80</v>
      </c>
      <c r="E11" s="43" t="s">
        <v>76</v>
      </c>
      <c r="F11" s="43" t="s">
        <v>90</v>
      </c>
      <c r="G11" s="43"/>
      <c r="H11" s="44" t="s">
        <v>107</v>
      </c>
      <c r="I11" s="117"/>
      <c r="J11" s="118"/>
    </row>
    <row r="12" spans="1:10" ht="6" customHeight="1" thickBot="1">
      <c r="B12" s="8"/>
      <c r="C12" s="9"/>
      <c r="D12" s="9"/>
      <c r="E12" s="25"/>
      <c r="F12" s="9"/>
      <c r="G12" s="9"/>
      <c r="H12" s="9"/>
      <c r="I12" s="11"/>
    </row>
    <row r="13" spans="1:10" ht="24" hidden="1" customHeight="1">
      <c r="A13" s="114" t="s">
        <v>34</v>
      </c>
      <c r="B13" s="34" t="s">
        <v>4</v>
      </c>
      <c r="C13" s="40" t="e">
        <v>#N/A</v>
      </c>
      <c r="D13" s="40" t="e">
        <v>#N/A</v>
      </c>
      <c r="E13" s="40" t="e">
        <v>#N/A</v>
      </c>
      <c r="F13" s="40" t="e">
        <v>#N/A</v>
      </c>
      <c r="G13" s="40" t="e">
        <v>#N/A</v>
      </c>
      <c r="H13" s="41" t="e">
        <v>#N/A</v>
      </c>
      <c r="I13" s="101"/>
      <c r="J13" s="105"/>
    </row>
    <row r="14" spans="1:10" ht="24" hidden="1" customHeight="1">
      <c r="A14" s="115"/>
      <c r="B14" s="102" t="s">
        <v>5</v>
      </c>
      <c r="C14" s="39" t="e">
        <v>#N/A</v>
      </c>
      <c r="D14" s="39" t="e">
        <v>#N/A</v>
      </c>
      <c r="E14" s="39" t="e">
        <v>#N/A</v>
      </c>
      <c r="F14" s="39" t="e">
        <v>#N/A</v>
      </c>
      <c r="G14" s="39" t="e">
        <v>#N/A</v>
      </c>
      <c r="H14" s="42" t="e">
        <v>#N/A</v>
      </c>
      <c r="I14" s="101"/>
      <c r="J14" s="105"/>
    </row>
    <row r="15" spans="1:10" ht="24" hidden="1" customHeight="1">
      <c r="A15" s="115"/>
      <c r="B15" s="102" t="s">
        <v>6</v>
      </c>
      <c r="C15" s="39" t="e">
        <v>#N/A</v>
      </c>
      <c r="D15" s="39" t="e">
        <v>#N/A</v>
      </c>
      <c r="E15" s="39" t="e">
        <v>#N/A</v>
      </c>
      <c r="F15" s="39" t="e">
        <v>#N/A</v>
      </c>
      <c r="G15" s="39" t="e">
        <v>#N/A</v>
      </c>
      <c r="H15" s="42" t="e">
        <v>#N/A</v>
      </c>
      <c r="I15" s="101"/>
      <c r="J15" s="105"/>
    </row>
    <row r="16" spans="1:10" ht="24" hidden="1" customHeight="1" thickBot="1">
      <c r="A16" s="116"/>
      <c r="B16" s="103" t="s">
        <v>6</v>
      </c>
      <c r="C16" s="43" t="e">
        <v>#N/A</v>
      </c>
      <c r="D16" s="43" t="e">
        <v>#N/A</v>
      </c>
      <c r="E16" s="43" t="e">
        <v>#N/A</v>
      </c>
      <c r="F16" s="43" t="e">
        <v>#N/A</v>
      </c>
      <c r="G16" s="43" t="e">
        <v>#N/A</v>
      </c>
      <c r="H16" s="44" t="e">
        <v>#N/A</v>
      </c>
      <c r="I16" s="101"/>
      <c r="J16" s="105"/>
    </row>
    <row r="17" spans="1:10" ht="12" hidden="1" customHeight="1" thickBot="1">
      <c r="B17" s="13"/>
      <c r="C17" s="9"/>
      <c r="D17" s="9"/>
      <c r="E17" s="25"/>
      <c r="F17" s="9"/>
      <c r="G17" s="9"/>
      <c r="H17" s="22"/>
      <c r="I17" s="11"/>
    </row>
    <row r="18" spans="1:10" ht="24" customHeight="1">
      <c r="A18" s="123" t="s">
        <v>35</v>
      </c>
      <c r="B18" s="34" t="s">
        <v>4</v>
      </c>
      <c r="C18" s="40" t="s">
        <v>138</v>
      </c>
      <c r="D18" s="40" t="s">
        <v>84</v>
      </c>
      <c r="E18" s="40" t="s">
        <v>76</v>
      </c>
      <c r="F18" s="40" t="s">
        <v>115</v>
      </c>
      <c r="G18" s="40"/>
      <c r="H18" s="41" t="s">
        <v>116</v>
      </c>
      <c r="I18" s="101"/>
      <c r="J18" s="105"/>
    </row>
    <row r="19" spans="1:10" ht="24" customHeight="1">
      <c r="A19" s="124"/>
      <c r="B19" s="102" t="s">
        <v>5</v>
      </c>
      <c r="C19" s="39" t="s">
        <v>139</v>
      </c>
      <c r="D19" s="39" t="s">
        <v>80</v>
      </c>
      <c r="E19" s="39" t="s">
        <v>76</v>
      </c>
      <c r="F19" s="39" t="s">
        <v>97</v>
      </c>
      <c r="G19" s="39"/>
      <c r="H19" s="42" t="s">
        <v>98</v>
      </c>
      <c r="I19" s="101"/>
      <c r="J19" s="105"/>
    </row>
    <row r="20" spans="1:10" ht="24" customHeight="1">
      <c r="A20" s="124"/>
      <c r="B20" s="102" t="s">
        <v>6</v>
      </c>
      <c r="C20" s="39" t="s">
        <v>140</v>
      </c>
      <c r="D20" s="39" t="s">
        <v>80</v>
      </c>
      <c r="E20" s="39" t="s">
        <v>76</v>
      </c>
      <c r="F20" s="39" t="s">
        <v>122</v>
      </c>
      <c r="G20" s="39"/>
      <c r="H20" s="42" t="s">
        <v>123</v>
      </c>
      <c r="I20" s="101"/>
      <c r="J20" s="105"/>
    </row>
    <row r="21" spans="1:10" ht="24" customHeight="1" thickBot="1">
      <c r="A21" s="125"/>
      <c r="B21" s="103" t="s">
        <v>6</v>
      </c>
      <c r="C21" s="43" t="s">
        <v>141</v>
      </c>
      <c r="D21" s="43" t="s">
        <v>84</v>
      </c>
      <c r="E21" s="43" t="s">
        <v>76</v>
      </c>
      <c r="F21" s="43" t="s">
        <v>115</v>
      </c>
      <c r="G21" s="43"/>
      <c r="H21" s="44" t="s">
        <v>124</v>
      </c>
      <c r="I21" s="101"/>
      <c r="J21" s="105"/>
    </row>
    <row r="22" spans="1:10" ht="12" customHeight="1" thickBot="1">
      <c r="A22" s="1"/>
      <c r="B22" s="45"/>
      <c r="C22" s="10"/>
      <c r="D22" s="10"/>
      <c r="E22" s="26"/>
      <c r="F22" s="10"/>
      <c r="G22" s="10"/>
      <c r="H22" s="21"/>
      <c r="I22" s="11"/>
    </row>
    <row r="23" spans="1:10" ht="24" customHeight="1" thickBot="1">
      <c r="A23" s="126" t="s">
        <v>36</v>
      </c>
      <c r="B23" s="34" t="s">
        <v>4</v>
      </c>
      <c r="C23" s="51" t="s">
        <v>142</v>
      </c>
      <c r="D23" s="51" t="s">
        <v>80</v>
      </c>
      <c r="E23" s="51" t="s">
        <v>76</v>
      </c>
      <c r="F23" s="51" t="s">
        <v>143</v>
      </c>
      <c r="G23" s="51"/>
      <c r="H23" s="52" t="s">
        <v>144</v>
      </c>
      <c r="I23" s="50">
        <v>0</v>
      </c>
      <c r="J23" s="105"/>
    </row>
    <row r="24" spans="1:10" ht="24" customHeight="1">
      <c r="A24" s="127"/>
      <c r="B24" s="102" t="s">
        <v>5</v>
      </c>
      <c r="C24" s="106" t="e">
        <v>#N/A</v>
      </c>
      <c r="D24" s="106" t="e">
        <v>#N/A</v>
      </c>
      <c r="E24" s="106" t="e">
        <v>#N/A</v>
      </c>
      <c r="F24" s="106" t="e">
        <v>#N/A</v>
      </c>
      <c r="G24" s="106"/>
      <c r="H24" s="107" t="e">
        <v>#N/A</v>
      </c>
      <c r="I24" s="50">
        <v>0</v>
      </c>
      <c r="J24" s="105"/>
    </row>
    <row r="25" spans="1:10" ht="24" customHeight="1">
      <c r="A25" s="127"/>
      <c r="B25" s="102" t="s">
        <v>6</v>
      </c>
      <c r="C25" s="106" t="e">
        <v>#N/A</v>
      </c>
      <c r="D25" s="106" t="e">
        <v>#N/A</v>
      </c>
      <c r="E25" s="106" t="e">
        <v>#N/A</v>
      </c>
      <c r="F25" s="106" t="e">
        <v>#N/A</v>
      </c>
      <c r="G25" s="106" t="e">
        <v>#N/A</v>
      </c>
      <c r="H25" s="107" t="e">
        <v>#N/A</v>
      </c>
      <c r="I25" s="101"/>
      <c r="J25" s="105"/>
    </row>
    <row r="26" spans="1:10" ht="24" customHeight="1" thickBot="1">
      <c r="A26" s="128"/>
      <c r="B26" s="103" t="s">
        <v>6</v>
      </c>
      <c r="C26" s="108" t="e">
        <v>#N/A</v>
      </c>
      <c r="D26" s="108" t="e">
        <v>#N/A</v>
      </c>
      <c r="E26" s="108" t="e">
        <v>#N/A</v>
      </c>
      <c r="F26" s="108" t="e">
        <v>#N/A</v>
      </c>
      <c r="G26" s="108" t="e">
        <v>#N/A</v>
      </c>
      <c r="H26" s="109" t="e">
        <v>#N/A</v>
      </c>
      <c r="I26" s="101"/>
      <c r="J26" s="105"/>
    </row>
    <row r="27" spans="1:10" ht="9" customHeight="1">
      <c r="B27" s="12"/>
      <c r="C27" s="3"/>
      <c r="D27" s="4"/>
      <c r="E27" s="4"/>
      <c r="F27" s="5"/>
      <c r="G27" s="5"/>
      <c r="H27" s="3"/>
    </row>
    <row r="28" spans="1:10" ht="29.25" customHeight="1">
      <c r="A28" s="1"/>
      <c r="B28" s="2"/>
      <c r="C28" s="3"/>
      <c r="D28" s="4"/>
      <c r="E28" s="4"/>
      <c r="F28" s="5"/>
      <c r="G28" s="5"/>
      <c r="H28" s="3"/>
      <c r="J28" s="1"/>
    </row>
    <row r="29" spans="1:10" ht="12" customHeight="1">
      <c r="A29" s="1"/>
      <c r="B29" s="24" t="s">
        <v>127</v>
      </c>
      <c r="C29" s="6"/>
      <c r="D29" s="6"/>
      <c r="E29" s="27"/>
      <c r="F29" s="24" t="s">
        <v>128</v>
      </c>
      <c r="G29" s="24"/>
      <c r="H29" s="6"/>
    </row>
    <row r="30" spans="1:10" ht="21.75" customHeight="1">
      <c r="A30" s="1"/>
      <c r="B30" s="24"/>
      <c r="C30" s="7"/>
      <c r="D30" s="7"/>
      <c r="E30" s="28"/>
      <c r="F30" s="23" t="s">
        <v>129</v>
      </c>
      <c r="G30" s="23"/>
      <c r="H30" s="7"/>
    </row>
    <row r="31" spans="1:10" ht="12" customHeight="1">
      <c r="A31" s="1"/>
      <c r="B31" s="24" t="s">
        <v>130</v>
      </c>
      <c r="C31" s="7"/>
      <c r="D31" s="7"/>
      <c r="E31" s="28"/>
      <c r="F31" s="24" t="s">
        <v>131</v>
      </c>
      <c r="G31" s="24"/>
      <c r="H31" s="6"/>
    </row>
    <row r="32" spans="1:10" ht="12" customHeight="1">
      <c r="C32" s="1"/>
      <c r="F32" t="s">
        <v>132</v>
      </c>
      <c r="H32" s="7"/>
    </row>
    <row r="37" spans="19:19">
      <c r="S37" t="s">
        <v>9</v>
      </c>
    </row>
  </sheetData>
  <mergeCells count="21">
    <mergeCell ref="A13:A16"/>
    <mergeCell ref="A18:A21"/>
    <mergeCell ref="A23:A26"/>
    <mergeCell ref="G6:G7"/>
    <mergeCell ref="H6:H7"/>
    <mergeCell ref="I6:I7"/>
    <mergeCell ref="A8:A11"/>
    <mergeCell ref="I8:I9"/>
    <mergeCell ref="J8:J9"/>
    <mergeCell ref="I10:I11"/>
    <mergeCell ref="J10:J11"/>
    <mergeCell ref="B6:B7"/>
    <mergeCell ref="C6:C7"/>
    <mergeCell ref="D6:D7"/>
    <mergeCell ref="E6:E7"/>
    <mergeCell ref="F6:F7"/>
    <mergeCell ref="A1:I1"/>
    <mergeCell ref="A2:I2"/>
    <mergeCell ref="A3:I3"/>
    <mergeCell ref="A4:I4"/>
    <mergeCell ref="A5:I5"/>
  </mergeCells>
  <conditionalFormatting sqref="G17 G22">
    <cfRule type="cellIs" dxfId="5" priority="1" stopIfTrue="1" operator="equal">
      <formula>0</formula>
    </cfRule>
  </conditionalFormatting>
  <printOptions horizontalCentered="1"/>
  <pageMargins left="0" right="0" top="0.15748031496062992" bottom="0.11811023622047245" header="0.6692913385826772" footer="0.59055118110236227"/>
  <pageSetup paperSize="9" scale="94" pageOrder="overThenDown" orientation="portrait" copies="2" r:id="rId1"/>
  <headerFooter alignWithMargins="0"/>
  <rowBreaks count="1" manualBreakCount="1">
    <brk id="32" max="7" man="1"/>
  </rowBreaks>
  <colBreaks count="2" manualBreakCount="2">
    <brk id="13" max="1048575" man="1"/>
    <brk id="14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S63"/>
  <sheetViews>
    <sheetView topLeftCell="A24" zoomScaleNormal="100" workbookViewId="0">
      <selection activeCell="H58" sqref="A1:I58"/>
    </sheetView>
  </sheetViews>
  <sheetFormatPr defaultRowHeight="12.75"/>
  <cols>
    <col min="1" max="1" width="6.85546875" customWidth="1"/>
    <col min="2" max="2" width="6.7109375" customWidth="1"/>
    <col min="3" max="3" width="21.85546875" customWidth="1"/>
    <col min="4" max="4" width="13.85546875" customWidth="1"/>
    <col min="5" max="5" width="8.140625" style="29" customWidth="1"/>
    <col min="6" max="6" width="17.7109375" customWidth="1"/>
    <col min="7" max="7" width="8" customWidth="1"/>
    <col min="8" max="8" width="20" customWidth="1"/>
    <col min="9" max="9" width="0.140625" customWidth="1"/>
  </cols>
  <sheetData>
    <row r="1" spans="1:10" ht="19.899999999999999" customHeight="1">
      <c r="A1" s="110" t="s">
        <v>7</v>
      </c>
      <c r="B1" s="110"/>
      <c r="C1" s="110"/>
      <c r="D1" s="110"/>
      <c r="E1" s="110"/>
      <c r="F1" s="110"/>
      <c r="G1" s="110"/>
      <c r="H1" s="110"/>
      <c r="I1" s="110"/>
    </row>
    <row r="2" spans="1:10" ht="15" customHeight="1">
      <c r="A2" s="111" t="s">
        <v>8</v>
      </c>
      <c r="B2" s="111"/>
      <c r="C2" s="111"/>
      <c r="D2" s="111"/>
      <c r="E2" s="111"/>
      <c r="F2" s="111"/>
      <c r="G2" s="111"/>
      <c r="H2" s="111"/>
      <c r="I2" s="111"/>
    </row>
    <row r="3" spans="1:10" ht="47.45" customHeight="1">
      <c r="A3" s="133" t="s">
        <v>72</v>
      </c>
      <c r="B3" s="133"/>
      <c r="C3" s="133"/>
      <c r="D3" s="133"/>
      <c r="E3" s="133"/>
      <c r="F3" s="133"/>
      <c r="G3" s="133"/>
      <c r="H3" s="133"/>
      <c r="I3" s="133"/>
    </row>
    <row r="4" spans="1:10" ht="16.5" customHeight="1" thickBot="1">
      <c r="A4" s="111" t="s">
        <v>73</v>
      </c>
      <c r="B4" s="111"/>
      <c r="C4" s="111"/>
      <c r="D4" s="111"/>
      <c r="E4" s="111"/>
      <c r="F4" s="111"/>
      <c r="G4" s="111"/>
      <c r="H4" s="111"/>
      <c r="I4" s="111"/>
    </row>
    <row r="5" spans="1:10" ht="3.75" hidden="1" customHeight="1" thickBot="1">
      <c r="A5" s="111"/>
      <c r="B5" s="111"/>
      <c r="C5" s="111"/>
      <c r="D5" s="111"/>
      <c r="E5" s="111"/>
      <c r="F5" s="111"/>
      <c r="G5" s="111"/>
      <c r="H5" s="111"/>
      <c r="I5" s="111"/>
    </row>
    <row r="6" spans="1:10" ht="11.1" customHeight="1">
      <c r="B6" s="119" t="s">
        <v>0</v>
      </c>
      <c r="C6" s="121" t="s">
        <v>1</v>
      </c>
      <c r="D6" s="121" t="s">
        <v>2</v>
      </c>
      <c r="E6" s="121" t="s">
        <v>12</v>
      </c>
      <c r="F6" s="121" t="s">
        <v>13</v>
      </c>
      <c r="G6" s="129"/>
      <c r="H6" s="131" t="s">
        <v>3</v>
      </c>
      <c r="I6" s="113"/>
    </row>
    <row r="7" spans="1:10" ht="13.5" customHeight="1" thickBot="1">
      <c r="B7" s="120"/>
      <c r="C7" s="122"/>
      <c r="D7" s="122"/>
      <c r="E7" s="122"/>
      <c r="F7" s="122"/>
      <c r="G7" s="130"/>
      <c r="H7" s="132"/>
      <c r="I7" s="113"/>
    </row>
    <row r="8" spans="1:10" ht="24" customHeight="1">
      <c r="A8" s="134" t="s">
        <v>25</v>
      </c>
      <c r="B8" s="73" t="s">
        <v>4</v>
      </c>
      <c r="C8" s="40" t="s">
        <v>74</v>
      </c>
      <c r="D8" s="40" t="s">
        <v>75</v>
      </c>
      <c r="E8" s="40" t="s">
        <v>76</v>
      </c>
      <c r="F8" s="40" t="s">
        <v>77</v>
      </c>
      <c r="G8" s="40"/>
      <c r="H8" s="41" t="s">
        <v>78</v>
      </c>
      <c r="I8" s="117"/>
      <c r="J8" s="118">
        <v>1</v>
      </c>
    </row>
    <row r="9" spans="1:10" ht="24" customHeight="1">
      <c r="A9" s="135"/>
      <c r="B9" s="78" t="s">
        <v>5</v>
      </c>
      <c r="C9" s="39" t="s">
        <v>79</v>
      </c>
      <c r="D9" s="39" t="s">
        <v>80</v>
      </c>
      <c r="E9" s="39" t="s">
        <v>76</v>
      </c>
      <c r="F9" s="39" t="s">
        <v>81</v>
      </c>
      <c r="G9" s="39"/>
      <c r="H9" s="42" t="s">
        <v>82</v>
      </c>
      <c r="I9" s="117"/>
      <c r="J9" s="118"/>
    </row>
    <row r="10" spans="1:10" ht="24" customHeight="1">
      <c r="A10" s="135"/>
      <c r="B10" s="78" t="s">
        <v>6</v>
      </c>
      <c r="C10" s="39" t="s">
        <v>83</v>
      </c>
      <c r="D10" s="39" t="s">
        <v>84</v>
      </c>
      <c r="E10" s="39" t="s">
        <v>76</v>
      </c>
      <c r="F10" s="39" t="s">
        <v>85</v>
      </c>
      <c r="G10" s="39"/>
      <c r="H10" s="42" t="s">
        <v>86</v>
      </c>
      <c r="I10" s="117"/>
      <c r="J10" s="118">
        <v>2</v>
      </c>
    </row>
    <row r="11" spans="1:10" ht="24" customHeight="1" thickBot="1">
      <c r="A11" s="136"/>
      <c r="B11" s="79" t="s">
        <v>6</v>
      </c>
      <c r="C11" s="43" t="s">
        <v>87</v>
      </c>
      <c r="D11" s="43" t="s">
        <v>80</v>
      </c>
      <c r="E11" s="43" t="s">
        <v>76</v>
      </c>
      <c r="F11" s="43" t="s">
        <v>77</v>
      </c>
      <c r="G11" s="43"/>
      <c r="H11" s="44" t="s">
        <v>88</v>
      </c>
      <c r="I11" s="117"/>
      <c r="J11" s="118"/>
    </row>
    <row r="12" spans="1:10" ht="12.95" hidden="1" customHeight="1">
      <c r="A12" s="85"/>
      <c r="B12" s="94" t="s">
        <v>6</v>
      </c>
      <c r="C12" s="55" t="s">
        <v>89</v>
      </c>
      <c r="D12" s="55" t="s">
        <v>80</v>
      </c>
      <c r="E12" s="55" t="s">
        <v>76</v>
      </c>
      <c r="F12" s="55" t="s">
        <v>90</v>
      </c>
      <c r="G12" s="55"/>
      <c r="H12" s="56" t="s">
        <v>91</v>
      </c>
      <c r="I12" s="137"/>
      <c r="J12" s="118">
        <v>3</v>
      </c>
    </row>
    <row r="13" spans="1:10" ht="12.95" hidden="1" customHeight="1">
      <c r="A13" s="85"/>
      <c r="B13" s="86"/>
      <c r="C13" s="39"/>
      <c r="D13" s="39"/>
      <c r="E13" s="39"/>
      <c r="F13" s="39"/>
      <c r="G13" s="39"/>
      <c r="H13" s="42"/>
      <c r="I13" s="137"/>
      <c r="J13" s="118"/>
    </row>
    <row r="14" spans="1:10" ht="12.95" hidden="1" customHeight="1">
      <c r="A14" s="85"/>
      <c r="B14" s="86" t="s">
        <v>6</v>
      </c>
      <c r="C14" s="39">
        <v>0</v>
      </c>
      <c r="D14" s="39">
        <v>0</v>
      </c>
      <c r="E14" s="39">
        <v>0</v>
      </c>
      <c r="F14" s="39">
        <v>0</v>
      </c>
      <c r="G14" s="39"/>
      <c r="H14" s="42">
        <v>0</v>
      </c>
      <c r="I14" s="101"/>
      <c r="J14" s="118">
        <v>4</v>
      </c>
    </row>
    <row r="15" spans="1:10" ht="12.95" hidden="1" customHeight="1" thickBot="1">
      <c r="A15" s="87"/>
      <c r="B15" s="88"/>
      <c r="C15" s="43"/>
      <c r="D15" s="43"/>
      <c r="E15" s="43"/>
      <c r="F15" s="43"/>
      <c r="G15" s="43"/>
      <c r="H15" s="44"/>
      <c r="I15" s="101"/>
      <c r="J15" s="118"/>
    </row>
    <row r="16" spans="1:10" ht="12.95" hidden="1" customHeight="1">
      <c r="A16" s="67"/>
      <c r="B16" s="89" t="s">
        <v>10</v>
      </c>
      <c r="C16" s="55" t="s">
        <v>17</v>
      </c>
      <c r="D16" s="55" t="s">
        <v>18</v>
      </c>
      <c r="E16" s="55" t="s">
        <v>15</v>
      </c>
      <c r="F16" s="55" t="s">
        <v>19</v>
      </c>
      <c r="G16" s="90"/>
      <c r="H16" s="55" t="s">
        <v>20</v>
      </c>
      <c r="I16" s="101"/>
    </row>
    <row r="17" spans="1:10" ht="12.95" hidden="1" customHeight="1">
      <c r="A17" s="65"/>
      <c r="B17" s="91"/>
      <c r="C17" s="39"/>
      <c r="D17" s="39"/>
      <c r="E17" s="39"/>
      <c r="F17" s="39"/>
      <c r="G17" s="92"/>
      <c r="H17" s="39"/>
      <c r="I17" s="101"/>
    </row>
    <row r="18" spans="1:10" ht="12.95" hidden="1" customHeight="1">
      <c r="A18" s="65"/>
      <c r="B18" s="91" t="s">
        <v>10</v>
      </c>
      <c r="C18" s="39" t="s">
        <v>21</v>
      </c>
      <c r="D18" s="39" t="s">
        <v>22</v>
      </c>
      <c r="E18" s="39" t="s">
        <v>15</v>
      </c>
      <c r="F18" s="39" t="s">
        <v>23</v>
      </c>
      <c r="G18" s="92"/>
      <c r="H18" s="39" t="s">
        <v>24</v>
      </c>
      <c r="I18" s="137"/>
    </row>
    <row r="19" spans="1:10" ht="12.95" hidden="1" customHeight="1" thickBot="1">
      <c r="A19" s="66"/>
      <c r="B19" s="93"/>
      <c r="C19" s="39"/>
      <c r="D19" s="39"/>
      <c r="E19" s="39"/>
      <c r="F19" s="39"/>
      <c r="G19" s="92"/>
      <c r="H19" s="39"/>
      <c r="I19" s="137"/>
    </row>
    <row r="20" spans="1:10" ht="6" customHeight="1" thickBot="1">
      <c r="B20" s="8"/>
      <c r="C20" s="76"/>
      <c r="D20" s="76"/>
      <c r="E20" s="77"/>
      <c r="F20" s="76"/>
      <c r="G20" s="76"/>
      <c r="H20" s="76"/>
      <c r="I20" s="11"/>
    </row>
    <row r="21" spans="1:10" ht="23.1" customHeight="1">
      <c r="A21" s="134" t="s">
        <v>30</v>
      </c>
      <c r="B21" s="73" t="s">
        <v>4</v>
      </c>
      <c r="C21" s="40" t="s">
        <v>92</v>
      </c>
      <c r="D21" s="40" t="s">
        <v>84</v>
      </c>
      <c r="E21" s="40" t="s">
        <v>76</v>
      </c>
      <c r="F21" s="40" t="s">
        <v>77</v>
      </c>
      <c r="G21" s="40"/>
      <c r="H21" s="41" t="s">
        <v>93</v>
      </c>
      <c r="I21" s="101"/>
      <c r="J21" s="105"/>
    </row>
    <row r="22" spans="1:10" ht="23.1" customHeight="1">
      <c r="A22" s="135"/>
      <c r="B22" s="78" t="s">
        <v>5</v>
      </c>
      <c r="C22" s="39" t="s">
        <v>94</v>
      </c>
      <c r="D22" s="39" t="s">
        <v>80</v>
      </c>
      <c r="E22" s="39" t="s">
        <v>76</v>
      </c>
      <c r="F22" s="39" t="s">
        <v>85</v>
      </c>
      <c r="G22" s="39"/>
      <c r="H22" s="42" t="s">
        <v>95</v>
      </c>
      <c r="I22" s="101"/>
      <c r="J22" s="105"/>
    </row>
    <row r="23" spans="1:10" ht="23.1" customHeight="1">
      <c r="A23" s="135"/>
      <c r="B23" s="78" t="s">
        <v>6</v>
      </c>
      <c r="C23" s="39" t="s">
        <v>96</v>
      </c>
      <c r="D23" s="39" t="s">
        <v>84</v>
      </c>
      <c r="E23" s="39" t="s">
        <v>76</v>
      </c>
      <c r="F23" s="39" t="s">
        <v>97</v>
      </c>
      <c r="G23" s="39"/>
      <c r="H23" s="42" t="s">
        <v>98</v>
      </c>
      <c r="I23" s="101"/>
      <c r="J23" s="105"/>
    </row>
    <row r="24" spans="1:10" ht="23.1" customHeight="1" thickBot="1">
      <c r="A24" s="136"/>
      <c r="B24" s="79" t="s">
        <v>6</v>
      </c>
      <c r="C24" s="43" t="s">
        <v>99</v>
      </c>
      <c r="D24" s="43" t="s">
        <v>80</v>
      </c>
      <c r="E24" s="43" t="s">
        <v>76</v>
      </c>
      <c r="F24" s="43" t="s">
        <v>85</v>
      </c>
      <c r="G24" s="43"/>
      <c r="H24" s="44" t="s">
        <v>100</v>
      </c>
      <c r="I24" s="101"/>
      <c r="J24" s="105"/>
    </row>
    <row r="25" spans="1:10" ht="12" customHeight="1" thickBot="1">
      <c r="B25" s="13"/>
      <c r="C25" s="47"/>
      <c r="D25" s="47"/>
      <c r="E25" s="48"/>
      <c r="F25" s="47"/>
      <c r="G25" s="47"/>
      <c r="H25" s="47"/>
      <c r="I25" s="11"/>
    </row>
    <row r="26" spans="1:10" ht="23.1" customHeight="1">
      <c r="A26" s="123" t="s">
        <v>31</v>
      </c>
      <c r="B26" s="73" t="s">
        <v>4</v>
      </c>
      <c r="C26" s="40" t="s">
        <v>101</v>
      </c>
      <c r="D26" s="40" t="s">
        <v>84</v>
      </c>
      <c r="E26" s="40" t="s">
        <v>76</v>
      </c>
      <c r="F26" s="40" t="s">
        <v>102</v>
      </c>
      <c r="G26" s="40"/>
      <c r="H26" s="41" t="s">
        <v>103</v>
      </c>
      <c r="I26" s="101"/>
      <c r="J26" s="105"/>
    </row>
    <row r="27" spans="1:10" ht="23.1" customHeight="1">
      <c r="A27" s="124"/>
      <c r="B27" s="78" t="s">
        <v>5</v>
      </c>
      <c r="C27" s="39" t="s">
        <v>104</v>
      </c>
      <c r="D27" s="39" t="s">
        <v>80</v>
      </c>
      <c r="E27" s="39" t="s">
        <v>76</v>
      </c>
      <c r="F27" s="39" t="s">
        <v>85</v>
      </c>
      <c r="G27" s="39"/>
      <c r="H27" s="42" t="s">
        <v>105</v>
      </c>
      <c r="I27" s="101"/>
      <c r="J27" s="105"/>
    </row>
    <row r="28" spans="1:10" ht="23.1" customHeight="1">
      <c r="A28" s="124"/>
      <c r="B28" s="78" t="s">
        <v>6</v>
      </c>
      <c r="C28" s="39" t="s">
        <v>106</v>
      </c>
      <c r="D28" s="39" t="s">
        <v>84</v>
      </c>
      <c r="E28" s="39" t="s">
        <v>76</v>
      </c>
      <c r="F28" s="39" t="s">
        <v>90</v>
      </c>
      <c r="G28" s="39"/>
      <c r="H28" s="42" t="s">
        <v>107</v>
      </c>
      <c r="I28" s="101"/>
      <c r="J28" s="105"/>
    </row>
    <row r="29" spans="1:10" ht="23.1" customHeight="1" thickBot="1">
      <c r="A29" s="125"/>
      <c r="B29" s="79" t="s">
        <v>6</v>
      </c>
      <c r="C29" s="43" t="s">
        <v>108</v>
      </c>
      <c r="D29" s="43" t="s">
        <v>84</v>
      </c>
      <c r="E29" s="43" t="s">
        <v>76</v>
      </c>
      <c r="F29" s="43" t="s">
        <v>109</v>
      </c>
      <c r="G29" s="43"/>
      <c r="H29" s="44" t="s">
        <v>16</v>
      </c>
      <c r="I29" s="101"/>
      <c r="J29" s="105"/>
    </row>
    <row r="30" spans="1:10" ht="12" customHeight="1" thickBot="1">
      <c r="A30" s="30"/>
      <c r="B30" s="12"/>
      <c r="C30" s="80"/>
      <c r="D30" s="81"/>
      <c r="E30" s="81"/>
      <c r="F30" s="82"/>
      <c r="G30" s="47"/>
      <c r="H30" s="83"/>
      <c r="I30" s="101"/>
    </row>
    <row r="31" spans="1:10" ht="23.1" customHeight="1">
      <c r="A31" s="114" t="s">
        <v>28</v>
      </c>
      <c r="B31" s="73" t="s">
        <v>4</v>
      </c>
      <c r="C31" s="40" t="s">
        <v>110</v>
      </c>
      <c r="D31" s="40" t="s">
        <v>80</v>
      </c>
      <c r="E31" s="40" t="s">
        <v>76</v>
      </c>
      <c r="F31" s="40" t="s">
        <v>85</v>
      </c>
      <c r="G31" s="40"/>
      <c r="H31" s="41" t="s">
        <v>105</v>
      </c>
      <c r="I31" s="101"/>
      <c r="J31" s="105"/>
    </row>
    <row r="32" spans="1:10" ht="23.1" customHeight="1">
      <c r="A32" s="115"/>
      <c r="B32" s="78" t="s">
        <v>5</v>
      </c>
      <c r="C32" s="39" t="s">
        <v>111</v>
      </c>
      <c r="D32" s="39" t="s">
        <v>84</v>
      </c>
      <c r="E32" s="39" t="s">
        <v>76</v>
      </c>
      <c r="F32" s="39" t="s">
        <v>97</v>
      </c>
      <c r="G32" s="39"/>
      <c r="H32" s="42" t="s">
        <v>98</v>
      </c>
      <c r="I32" s="101"/>
      <c r="J32" s="105"/>
    </row>
    <row r="33" spans="1:10" ht="23.1" customHeight="1">
      <c r="A33" s="115"/>
      <c r="B33" s="78" t="s">
        <v>6</v>
      </c>
      <c r="C33" s="39" t="s">
        <v>112</v>
      </c>
      <c r="D33" s="39" t="s">
        <v>80</v>
      </c>
      <c r="E33" s="39" t="s">
        <v>76</v>
      </c>
      <c r="F33" s="39" t="s">
        <v>97</v>
      </c>
      <c r="G33" s="39"/>
      <c r="H33" s="42" t="s">
        <v>98</v>
      </c>
      <c r="I33" s="101"/>
      <c r="J33" s="105"/>
    </row>
    <row r="34" spans="1:10" ht="23.1" customHeight="1" thickBot="1">
      <c r="A34" s="116"/>
      <c r="B34" s="79" t="s">
        <v>6</v>
      </c>
      <c r="C34" s="43" t="s">
        <v>113</v>
      </c>
      <c r="D34" s="43" t="s">
        <v>80</v>
      </c>
      <c r="E34" s="43" t="s">
        <v>76</v>
      </c>
      <c r="F34" s="43" t="s">
        <v>85</v>
      </c>
      <c r="G34" s="43"/>
      <c r="H34" s="44" t="s">
        <v>105</v>
      </c>
      <c r="I34" s="101"/>
      <c r="J34" s="105"/>
    </row>
    <row r="35" spans="1:10" ht="12" customHeight="1" thickBot="1">
      <c r="A35" s="30"/>
      <c r="B35" s="12"/>
      <c r="C35" s="80"/>
      <c r="D35" s="81"/>
      <c r="E35" s="81"/>
      <c r="F35" s="82"/>
      <c r="G35" s="82"/>
      <c r="H35" s="83"/>
      <c r="I35" s="101"/>
    </row>
    <row r="36" spans="1:10" ht="23.1" customHeight="1">
      <c r="A36" s="123" t="s">
        <v>29</v>
      </c>
      <c r="B36" s="73" t="s">
        <v>4</v>
      </c>
      <c r="C36" s="40" t="s">
        <v>114</v>
      </c>
      <c r="D36" s="40" t="s">
        <v>84</v>
      </c>
      <c r="E36" s="40" t="s">
        <v>76</v>
      </c>
      <c r="F36" s="40" t="s">
        <v>115</v>
      </c>
      <c r="G36" s="40"/>
      <c r="H36" s="41" t="s">
        <v>116</v>
      </c>
      <c r="I36" s="101"/>
      <c r="J36" s="105"/>
    </row>
    <row r="37" spans="1:10" ht="23.1" customHeight="1">
      <c r="A37" s="124"/>
      <c r="B37" s="78" t="s">
        <v>5</v>
      </c>
      <c r="C37" s="39" t="s">
        <v>117</v>
      </c>
      <c r="D37" s="39" t="s">
        <v>84</v>
      </c>
      <c r="E37" s="39" t="s">
        <v>76</v>
      </c>
      <c r="F37" s="39" t="s">
        <v>77</v>
      </c>
      <c r="G37" s="39"/>
      <c r="H37" s="42" t="s">
        <v>118</v>
      </c>
      <c r="I37" s="101"/>
      <c r="J37" s="105"/>
    </row>
    <row r="38" spans="1:10" ht="23.1" customHeight="1">
      <c r="A38" s="124"/>
      <c r="B38" s="78" t="s">
        <v>6</v>
      </c>
      <c r="C38" s="39" t="s">
        <v>119</v>
      </c>
      <c r="D38" s="39" t="s">
        <v>84</v>
      </c>
      <c r="E38" s="39" t="s">
        <v>76</v>
      </c>
      <c r="F38" s="39" t="s">
        <v>90</v>
      </c>
      <c r="G38" s="39"/>
      <c r="H38" s="42" t="s">
        <v>107</v>
      </c>
      <c r="I38" s="101"/>
      <c r="J38" s="105"/>
    </row>
    <row r="39" spans="1:10" ht="23.1" customHeight="1" thickBot="1">
      <c r="A39" s="125"/>
      <c r="B39" s="79" t="s">
        <v>6</v>
      </c>
      <c r="C39" s="43" t="s">
        <v>120</v>
      </c>
      <c r="D39" s="43" t="s">
        <v>84</v>
      </c>
      <c r="E39" s="43" t="s">
        <v>76</v>
      </c>
      <c r="F39" s="43" t="s">
        <v>102</v>
      </c>
      <c r="G39" s="43"/>
      <c r="H39" s="44" t="s">
        <v>103</v>
      </c>
      <c r="I39" s="101"/>
      <c r="J39" s="105"/>
    </row>
    <row r="40" spans="1:10" ht="23.1" hidden="1" customHeight="1">
      <c r="A40" s="57"/>
      <c r="B40" s="74" t="s">
        <v>10</v>
      </c>
      <c r="C40" s="55" t="s">
        <v>39</v>
      </c>
      <c r="D40" s="55" t="s">
        <v>40</v>
      </c>
      <c r="E40" s="55" t="s">
        <v>37</v>
      </c>
      <c r="F40" s="55" t="s">
        <v>41</v>
      </c>
      <c r="G40" s="55"/>
      <c r="H40" s="55" t="s">
        <v>42</v>
      </c>
      <c r="I40" s="101"/>
    </row>
    <row r="41" spans="1:10" ht="23.1" hidden="1" customHeight="1" thickBot="1">
      <c r="A41" s="58"/>
      <c r="B41" s="79" t="s">
        <v>10</v>
      </c>
      <c r="C41" s="39" t="s">
        <v>43</v>
      </c>
      <c r="D41" s="39" t="s">
        <v>44</v>
      </c>
      <c r="E41" s="39" t="s">
        <v>45</v>
      </c>
      <c r="F41" s="39" t="s">
        <v>46</v>
      </c>
      <c r="G41" s="39"/>
      <c r="H41" s="39" t="s">
        <v>47</v>
      </c>
      <c r="I41" s="101"/>
    </row>
    <row r="42" spans="1:10" ht="12" customHeight="1" thickBot="1">
      <c r="B42" s="75"/>
      <c r="C42" s="76"/>
      <c r="D42" s="76"/>
      <c r="E42" s="77"/>
      <c r="F42" s="76"/>
      <c r="G42" s="76"/>
      <c r="H42" s="84"/>
      <c r="I42" s="11"/>
    </row>
    <row r="43" spans="1:10" ht="23.1" customHeight="1">
      <c r="A43" s="123" t="s">
        <v>32</v>
      </c>
      <c r="B43" s="73" t="s">
        <v>4</v>
      </c>
      <c r="C43" s="40" t="s">
        <v>121</v>
      </c>
      <c r="D43" s="40" t="s">
        <v>80</v>
      </c>
      <c r="E43" s="40" t="s">
        <v>76</v>
      </c>
      <c r="F43" s="40" t="s">
        <v>122</v>
      </c>
      <c r="G43" s="40"/>
      <c r="H43" s="41" t="s">
        <v>123</v>
      </c>
      <c r="I43" s="101"/>
      <c r="J43" s="105"/>
    </row>
    <row r="44" spans="1:10" ht="23.1" customHeight="1">
      <c r="A44" s="124"/>
      <c r="B44" s="78" t="s">
        <v>5</v>
      </c>
      <c r="C44" s="39" t="s">
        <v>125</v>
      </c>
      <c r="D44" s="39" t="s">
        <v>80</v>
      </c>
      <c r="E44" s="39" t="s">
        <v>76</v>
      </c>
      <c r="F44" s="39" t="s">
        <v>77</v>
      </c>
      <c r="G44" s="39"/>
      <c r="H44" s="42" t="s">
        <v>78</v>
      </c>
      <c r="I44" s="101"/>
      <c r="J44" s="105"/>
    </row>
    <row r="45" spans="1:10" ht="23.1" customHeight="1">
      <c r="A45" s="124"/>
      <c r="B45" s="78" t="s">
        <v>6</v>
      </c>
      <c r="C45" s="39" t="s">
        <v>126</v>
      </c>
      <c r="D45" s="39" t="s">
        <v>84</v>
      </c>
      <c r="E45" s="39" t="s">
        <v>76</v>
      </c>
      <c r="F45" s="39" t="s">
        <v>90</v>
      </c>
      <c r="G45" s="39"/>
      <c r="H45" s="42" t="s">
        <v>91</v>
      </c>
      <c r="I45" s="101"/>
      <c r="J45" s="105"/>
    </row>
    <row r="46" spans="1:10" ht="23.1" customHeight="1" thickBot="1">
      <c r="A46" s="125"/>
      <c r="B46" s="79" t="s">
        <v>6</v>
      </c>
      <c r="C46" s="43" t="s">
        <v>145</v>
      </c>
      <c r="D46" s="43" t="s">
        <v>80</v>
      </c>
      <c r="E46" s="43" t="s">
        <v>76</v>
      </c>
      <c r="F46" s="43" t="s">
        <v>102</v>
      </c>
      <c r="G46" s="43"/>
      <c r="H46" s="44" t="s">
        <v>103</v>
      </c>
      <c r="I46" s="101"/>
      <c r="J46" s="105"/>
    </row>
    <row r="47" spans="1:10" ht="23.1" hidden="1" customHeight="1">
      <c r="A47" s="57"/>
      <c r="B47" s="104" t="s">
        <v>10</v>
      </c>
      <c r="C47" s="55" t="s">
        <v>48</v>
      </c>
      <c r="D47" s="55" t="s">
        <v>49</v>
      </c>
      <c r="E47" s="55" t="s">
        <v>45</v>
      </c>
      <c r="F47" s="55" t="s">
        <v>50</v>
      </c>
      <c r="G47" s="55">
        <v>0</v>
      </c>
      <c r="H47" s="56" t="s">
        <v>51</v>
      </c>
      <c r="I47" s="101"/>
    </row>
    <row r="48" spans="1:10" ht="23.1" hidden="1" customHeight="1" thickBot="1">
      <c r="A48" s="58"/>
      <c r="B48" s="103" t="s">
        <v>10</v>
      </c>
      <c r="C48" s="43" t="s">
        <v>52</v>
      </c>
      <c r="D48" s="43" t="s">
        <v>53</v>
      </c>
      <c r="E48" s="43" t="s">
        <v>38</v>
      </c>
      <c r="F48" s="43" t="s">
        <v>54</v>
      </c>
      <c r="G48" s="43">
        <v>0</v>
      </c>
      <c r="H48" s="44" t="s">
        <v>55</v>
      </c>
      <c r="I48" s="101"/>
    </row>
    <row r="49" spans="1:19" ht="12" hidden="1" customHeight="1" thickBot="1">
      <c r="B49" s="13"/>
      <c r="C49" s="9"/>
      <c r="D49" s="9"/>
      <c r="E49" s="25"/>
      <c r="F49" s="9"/>
      <c r="G49" s="9"/>
      <c r="H49" s="22"/>
      <c r="I49" s="11"/>
    </row>
    <row r="50" spans="1:19" ht="23.1" hidden="1" customHeight="1">
      <c r="A50" s="123" t="s">
        <v>33</v>
      </c>
      <c r="B50" s="34" t="s">
        <v>4</v>
      </c>
      <c r="C50" s="40" t="s">
        <v>56</v>
      </c>
      <c r="D50" s="40" t="s">
        <v>57</v>
      </c>
      <c r="E50" s="40" t="s">
        <v>37</v>
      </c>
      <c r="F50" s="40" t="s">
        <v>58</v>
      </c>
      <c r="G50" s="40">
        <v>0</v>
      </c>
      <c r="H50" s="41" t="s">
        <v>59</v>
      </c>
      <c r="I50" s="101"/>
      <c r="J50" s="105"/>
    </row>
    <row r="51" spans="1:19" ht="23.1" hidden="1" customHeight="1">
      <c r="A51" s="124"/>
      <c r="B51" s="102" t="s">
        <v>5</v>
      </c>
      <c r="C51" s="39" t="s">
        <v>60</v>
      </c>
      <c r="D51" s="39" t="s">
        <v>61</v>
      </c>
      <c r="E51" s="39" t="s">
        <v>37</v>
      </c>
      <c r="F51" s="39" t="s">
        <v>62</v>
      </c>
      <c r="G51" s="39">
        <v>0</v>
      </c>
      <c r="H51" s="42" t="s">
        <v>63</v>
      </c>
      <c r="I51" s="101"/>
      <c r="J51" s="105"/>
    </row>
    <row r="52" spans="1:19" ht="23.1" hidden="1" customHeight="1">
      <c r="A52" s="124"/>
      <c r="B52" s="102" t="s">
        <v>6</v>
      </c>
      <c r="C52" s="39" t="s">
        <v>64</v>
      </c>
      <c r="D52" s="39" t="s">
        <v>65</v>
      </c>
      <c r="E52" s="39" t="s">
        <v>15</v>
      </c>
      <c r="F52" s="39" t="s">
        <v>66</v>
      </c>
      <c r="G52" s="39">
        <v>0</v>
      </c>
      <c r="H52" s="42" t="s">
        <v>67</v>
      </c>
      <c r="I52" s="101"/>
      <c r="J52" s="105"/>
    </row>
    <row r="53" spans="1:19" ht="23.1" hidden="1" customHeight="1" thickBot="1">
      <c r="A53" s="125"/>
      <c r="B53" s="103" t="s">
        <v>6</v>
      </c>
      <c r="C53" s="43" t="s">
        <v>68</v>
      </c>
      <c r="D53" s="43" t="s">
        <v>69</v>
      </c>
      <c r="E53" s="43" t="s">
        <v>37</v>
      </c>
      <c r="F53" s="43" t="s">
        <v>70</v>
      </c>
      <c r="G53" s="43">
        <v>0</v>
      </c>
      <c r="H53" s="44" t="s">
        <v>71</v>
      </c>
      <c r="I53" s="101"/>
      <c r="J53" s="105"/>
    </row>
    <row r="54" spans="1:19" ht="23.1" customHeight="1">
      <c r="A54" s="1"/>
      <c r="B54" s="12"/>
      <c r="C54" s="59"/>
      <c r="D54" s="59"/>
      <c r="E54" s="59"/>
      <c r="F54" s="59"/>
      <c r="G54" s="59"/>
      <c r="H54" s="59"/>
      <c r="I54" s="101"/>
      <c r="J54" s="105"/>
    </row>
    <row r="55" spans="1:19" ht="12" customHeight="1">
      <c r="A55" s="1"/>
      <c r="B55" s="24" t="s">
        <v>127</v>
      </c>
      <c r="C55" s="6"/>
      <c r="D55" s="6"/>
      <c r="E55" s="27"/>
      <c r="F55" s="24" t="s">
        <v>128</v>
      </c>
      <c r="G55" s="24"/>
      <c r="H55" s="6"/>
    </row>
    <row r="56" spans="1:19" ht="21.75" customHeight="1">
      <c r="A56" s="1"/>
      <c r="B56" s="24"/>
      <c r="C56" s="7"/>
      <c r="D56" s="7"/>
      <c r="E56" s="28"/>
      <c r="F56" s="23" t="s">
        <v>129</v>
      </c>
      <c r="G56" s="23"/>
      <c r="H56" s="7"/>
    </row>
    <row r="57" spans="1:19" ht="12" customHeight="1">
      <c r="A57" s="1"/>
      <c r="B57" s="24" t="s">
        <v>130</v>
      </c>
      <c r="C57" s="7"/>
      <c r="D57" s="7"/>
      <c r="E57" s="28"/>
      <c r="F57" s="24" t="s">
        <v>131</v>
      </c>
      <c r="G57" s="24"/>
      <c r="H57" s="6"/>
    </row>
    <row r="58" spans="1:19" ht="12" customHeight="1">
      <c r="C58" s="1"/>
      <c r="F58" t="s">
        <v>132</v>
      </c>
      <c r="H58" s="7"/>
    </row>
    <row r="63" spans="1:19">
      <c r="S63" t="s">
        <v>9</v>
      </c>
    </row>
  </sheetData>
  <mergeCells count="28">
    <mergeCell ref="A50:A53"/>
    <mergeCell ref="I12:I13"/>
    <mergeCell ref="A21:A24"/>
    <mergeCell ref="A26:A29"/>
    <mergeCell ref="A31:A34"/>
    <mergeCell ref="A36:A39"/>
    <mergeCell ref="A43:A46"/>
    <mergeCell ref="A8:A11"/>
    <mergeCell ref="I8:I9"/>
    <mergeCell ref="J12:J13"/>
    <mergeCell ref="J14:J15"/>
    <mergeCell ref="I18:I19"/>
    <mergeCell ref="J8:J9"/>
    <mergeCell ref="I10:I11"/>
    <mergeCell ref="J10:J11"/>
    <mergeCell ref="A1:I1"/>
    <mergeCell ref="A2:I2"/>
    <mergeCell ref="A3:I3"/>
    <mergeCell ref="A4:I4"/>
    <mergeCell ref="A5:I5"/>
    <mergeCell ref="G6:G7"/>
    <mergeCell ref="H6:H7"/>
    <mergeCell ref="I6:I7"/>
    <mergeCell ref="B6:B7"/>
    <mergeCell ref="C6:C7"/>
    <mergeCell ref="D6:D7"/>
    <mergeCell ref="E6:E7"/>
    <mergeCell ref="F6:F7"/>
  </mergeCells>
  <conditionalFormatting sqref="G25 G30 G35 G40:G42 G47:G54">
    <cfRule type="cellIs" dxfId="4" priority="1" stopIfTrue="1" operator="equal">
      <formula>0</formula>
    </cfRule>
  </conditionalFormatting>
  <printOptions horizontalCentered="1"/>
  <pageMargins left="0" right="0" top="0.15748031496062992" bottom="0.11811023622047245" header="0.6692913385826772" footer="0.59055118110236227"/>
  <pageSetup paperSize="9" scale="94" pageOrder="overThenDown" orientation="portrait" copies="2" r:id="rId1"/>
  <headerFooter alignWithMargins="0"/>
  <rowBreaks count="1" manualBreakCount="1">
    <brk id="58" max="7" man="1"/>
  </rowBreaks>
  <colBreaks count="2" manualBreakCount="2">
    <brk id="13" max="1048575" man="1"/>
    <brk id="14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S49"/>
  <sheetViews>
    <sheetView zoomScaleNormal="100" workbookViewId="0">
      <selection activeCell="N15" sqref="N15"/>
    </sheetView>
  </sheetViews>
  <sheetFormatPr defaultRowHeight="12.75"/>
  <cols>
    <col min="1" max="1" width="6.85546875" customWidth="1"/>
    <col min="2" max="2" width="6.7109375" customWidth="1"/>
    <col min="3" max="3" width="21.85546875" customWidth="1"/>
    <col min="4" max="4" width="13.85546875" customWidth="1"/>
    <col min="5" max="5" width="8.140625" style="29" customWidth="1"/>
    <col min="6" max="6" width="17.7109375" customWidth="1"/>
    <col min="7" max="7" width="8" customWidth="1"/>
    <col min="8" max="8" width="20" customWidth="1"/>
    <col min="9" max="9" width="0.140625" customWidth="1"/>
  </cols>
  <sheetData>
    <row r="1" spans="1:10" ht="21" customHeight="1">
      <c r="A1" s="110" t="s">
        <v>7</v>
      </c>
      <c r="B1" s="110"/>
      <c r="C1" s="110"/>
      <c r="D1" s="110"/>
      <c r="E1" s="110"/>
      <c r="F1" s="110"/>
      <c r="G1" s="110"/>
      <c r="H1" s="110"/>
      <c r="I1" s="110"/>
    </row>
    <row r="2" spans="1:10" ht="17.25" customHeight="1">
      <c r="A2" s="111" t="s">
        <v>14</v>
      </c>
      <c r="B2" s="111"/>
      <c r="C2" s="111"/>
      <c r="D2" s="111"/>
      <c r="E2" s="111"/>
      <c r="F2" s="111"/>
      <c r="G2" s="111"/>
      <c r="H2" s="111"/>
      <c r="I2" s="111"/>
    </row>
    <row r="3" spans="1:10" ht="40.5" customHeight="1">
      <c r="A3" s="138" t="str">
        <f>[1]реквизиты!$A$2</f>
        <v>Первенство России по самбо среди юношей и девушек 2002-03г.р.  (15-16 лет)</v>
      </c>
      <c r="B3" s="138"/>
      <c r="C3" s="138"/>
      <c r="D3" s="138"/>
      <c r="E3" s="138"/>
      <c r="F3" s="138"/>
      <c r="G3" s="138"/>
      <c r="H3" s="138"/>
      <c r="I3" s="138"/>
    </row>
    <row r="4" spans="1:10" ht="16.5" customHeight="1" thickBot="1">
      <c r="A4" s="111" t="str">
        <f>[1]реквизиты!$A$3</f>
        <v>26-30.09.2018г.                                              г.Раменское</v>
      </c>
      <c r="B4" s="111"/>
      <c r="C4" s="111"/>
      <c r="D4" s="111"/>
      <c r="E4" s="111"/>
      <c r="F4" s="111"/>
      <c r="G4" s="111"/>
      <c r="H4" s="111"/>
      <c r="I4" s="111"/>
    </row>
    <row r="5" spans="1:10" ht="3.75" hidden="1" customHeight="1" thickBot="1">
      <c r="A5" s="111"/>
      <c r="B5" s="111"/>
      <c r="C5" s="111"/>
      <c r="D5" s="111"/>
      <c r="E5" s="111"/>
      <c r="F5" s="111"/>
      <c r="G5" s="111"/>
      <c r="H5" s="111"/>
      <c r="I5" s="111"/>
    </row>
    <row r="6" spans="1:10" ht="11.1" customHeight="1">
      <c r="B6" s="119" t="s">
        <v>0</v>
      </c>
      <c r="C6" s="121" t="s">
        <v>1</v>
      </c>
      <c r="D6" s="121" t="s">
        <v>2</v>
      </c>
      <c r="E6" s="121" t="s">
        <v>12</v>
      </c>
      <c r="F6" s="121" t="s">
        <v>13</v>
      </c>
      <c r="G6" s="129"/>
      <c r="H6" s="131" t="s">
        <v>3</v>
      </c>
      <c r="I6" s="113"/>
    </row>
    <row r="7" spans="1:10" ht="13.5" customHeight="1" thickBot="1">
      <c r="B7" s="120"/>
      <c r="C7" s="122"/>
      <c r="D7" s="122"/>
      <c r="E7" s="122"/>
      <c r="F7" s="122"/>
      <c r="G7" s="130"/>
      <c r="H7" s="132"/>
      <c r="I7" s="113"/>
    </row>
    <row r="8" spans="1:10" ht="12.95" customHeight="1">
      <c r="A8" s="139" t="str">
        <f>призеры!A8</f>
        <v>42 кг</v>
      </c>
      <c r="B8" s="142" t="s">
        <v>4</v>
      </c>
      <c r="C8" s="144" t="str">
        <f>призеры!C8</f>
        <v>УСОЛЬЦЕВ Богдан Сергеевич</v>
      </c>
      <c r="D8" s="144" t="str">
        <f>призеры!D8</f>
        <v>24.08.04, 1р</v>
      </c>
      <c r="E8" s="144" t="str">
        <f>призеры!E8</f>
        <v>ЦФО</v>
      </c>
      <c r="F8" s="144" t="str">
        <f>призеры!F8</f>
        <v>Московская, МАУ "ФОК", МО</v>
      </c>
      <c r="G8" s="144">
        <f>призеры!G8</f>
        <v>0</v>
      </c>
      <c r="H8" s="150" t="str">
        <f>призеры!H8</f>
        <v>Абрамов А.Г. Герасименко Д.В.</v>
      </c>
      <c r="I8" s="117"/>
      <c r="J8" s="118">
        <v>1</v>
      </c>
    </row>
    <row r="9" spans="1:10" ht="12.95" customHeight="1">
      <c r="A9" s="140"/>
      <c r="B9" s="143"/>
      <c r="C9" s="145"/>
      <c r="D9" s="145"/>
      <c r="E9" s="145"/>
      <c r="F9" s="145"/>
      <c r="G9" s="145"/>
      <c r="H9" s="148"/>
      <c r="I9" s="117"/>
      <c r="J9" s="118"/>
    </row>
    <row r="10" spans="1:10" ht="12.95" customHeight="1">
      <c r="A10" s="140"/>
      <c r="B10" s="143" t="s">
        <v>5</v>
      </c>
      <c r="C10" s="145" t="str">
        <f>призеры!C9</f>
        <v>ИСАЯН Владислав Валерьевич</v>
      </c>
      <c r="D10" s="145" t="str">
        <f>призеры!D9</f>
        <v>09.08.02, КМС</v>
      </c>
      <c r="E10" s="145" t="str">
        <f>призеры!E9</f>
        <v>СФО</v>
      </c>
      <c r="F10" s="145" t="str">
        <f>призеры!F9</f>
        <v>Алтайский, Заринск, МО</v>
      </c>
      <c r="G10" s="145">
        <f>призеры!G9</f>
        <v>0</v>
      </c>
      <c r="H10" s="148" t="str">
        <f>призеры!H9</f>
        <v>Блинов А.В. Тюкин СГ</v>
      </c>
      <c r="I10" s="117"/>
      <c r="J10" s="118">
        <v>2</v>
      </c>
    </row>
    <row r="11" spans="1:10" ht="12.95" customHeight="1" thickBot="1">
      <c r="A11" s="141"/>
      <c r="B11" s="146"/>
      <c r="C11" s="147"/>
      <c r="D11" s="147"/>
      <c r="E11" s="147"/>
      <c r="F11" s="147"/>
      <c r="G11" s="147"/>
      <c r="H11" s="149"/>
      <c r="I11" s="117"/>
      <c r="J11" s="118"/>
    </row>
    <row r="12" spans="1:10" ht="6" customHeight="1" thickBot="1">
      <c r="B12" s="8"/>
      <c r="C12" s="47"/>
      <c r="D12" s="47"/>
      <c r="E12" s="48"/>
      <c r="F12" s="47"/>
      <c r="G12" s="47"/>
      <c r="H12" s="47"/>
      <c r="I12" s="11"/>
    </row>
    <row r="13" spans="1:10" ht="26.1" customHeight="1">
      <c r="A13" s="139" t="str">
        <f>призеры!A15</f>
        <v>46 кг</v>
      </c>
      <c r="B13" s="73" t="s">
        <v>4</v>
      </c>
      <c r="C13" s="40" t="str">
        <f>призеры!C15</f>
        <v>АРБУЗОВ Тимур Денисович</v>
      </c>
      <c r="D13" s="40" t="str">
        <f>призеры!D15</f>
        <v>14.04.04, 1юн</v>
      </c>
      <c r="E13" s="40" t="str">
        <f>призеры!E15</f>
        <v>ЮФО</v>
      </c>
      <c r="F13" s="40" t="str">
        <f>призеры!F15</f>
        <v>Краснодарский, Тихорецкий</v>
      </c>
      <c r="G13" s="40">
        <f>призеры!G15</f>
        <v>0</v>
      </c>
      <c r="H13" s="41" t="str">
        <f>призеры!H15</f>
        <v>Козлова ВВ</v>
      </c>
      <c r="I13" s="32"/>
      <c r="J13" s="33">
        <v>5</v>
      </c>
    </row>
    <row r="14" spans="1:10" ht="26.1" customHeight="1" thickBot="1">
      <c r="A14" s="141"/>
      <c r="B14" s="79" t="s">
        <v>5</v>
      </c>
      <c r="C14" s="43" t="str">
        <f>призеры!C16</f>
        <v>АХМЕДОВ Ахмед Ихтибарович</v>
      </c>
      <c r="D14" s="43" t="str">
        <f>призеры!D16</f>
        <v>04.11.03, 1р</v>
      </c>
      <c r="E14" s="43" t="str">
        <f>призеры!E16</f>
        <v>ПФО</v>
      </c>
      <c r="F14" s="43" t="str">
        <f>призеры!F16</f>
        <v>Саратовская, Саратов, "Динамо"</v>
      </c>
      <c r="G14" s="43">
        <f>призеры!G16</f>
        <v>0</v>
      </c>
      <c r="H14" s="44" t="str">
        <f>призеры!H16</f>
        <v>Рожков В.И.</v>
      </c>
      <c r="I14" s="32"/>
      <c r="J14" s="33">
        <v>6</v>
      </c>
    </row>
    <row r="15" spans="1:10" ht="12" customHeight="1" thickBot="1">
      <c r="B15" s="13"/>
      <c r="C15" s="47"/>
      <c r="D15" s="47"/>
      <c r="E15" s="48"/>
      <c r="F15" s="47"/>
      <c r="G15" s="47"/>
      <c r="H15" s="47"/>
      <c r="I15" s="11"/>
    </row>
    <row r="16" spans="1:10" ht="26.1" customHeight="1">
      <c r="A16" s="139" t="str">
        <f>призеры!A22</f>
        <v>50 кг</v>
      </c>
      <c r="B16" s="73" t="s">
        <v>4</v>
      </c>
      <c r="C16" s="40" t="str">
        <f>призеры!C22</f>
        <v>ШАМСУТДИНОВ Дамир Фаргатович</v>
      </c>
      <c r="D16" s="40" t="str">
        <f>призеры!D22</f>
        <v>01.07.02, кмс</v>
      </c>
      <c r="E16" s="40" t="str">
        <f>призеры!E22</f>
        <v>ПФО</v>
      </c>
      <c r="F16" s="40" t="str">
        <f>призеры!F22</f>
        <v>Башкортостан, Давлеканово, ЮР</v>
      </c>
      <c r="G16" s="40">
        <f>призеры!G22</f>
        <v>0</v>
      </c>
      <c r="H16" s="41" t="str">
        <f>призеры!H22</f>
        <v>Лоншаков ЮБ</v>
      </c>
      <c r="I16" s="32"/>
      <c r="J16" s="33">
        <v>9</v>
      </c>
    </row>
    <row r="17" spans="1:10" ht="26.1" customHeight="1" thickBot="1">
      <c r="A17" s="141"/>
      <c r="B17" s="79" t="s">
        <v>5</v>
      </c>
      <c r="C17" s="43" t="str">
        <f>призеры!C23</f>
        <v>АГАДЖАНЯН Ален Ишханович</v>
      </c>
      <c r="D17" s="43" t="str">
        <f>призеры!D23</f>
        <v>07.01.02, КМС</v>
      </c>
      <c r="E17" s="43" t="str">
        <f>призеры!E23</f>
        <v>СФО</v>
      </c>
      <c r="F17" s="43" t="str">
        <f>призеры!F23</f>
        <v>Красноярский, Красноярск, МО</v>
      </c>
      <c r="G17" s="43">
        <f>призеры!G23</f>
        <v>0</v>
      </c>
      <c r="H17" s="44" t="str">
        <f>призеры!H23</f>
        <v>Гусаров В.П.</v>
      </c>
      <c r="I17" s="32"/>
      <c r="J17" s="33">
        <v>10</v>
      </c>
    </row>
    <row r="18" spans="1:10" ht="12" customHeight="1" thickBot="1">
      <c r="A18" s="30"/>
      <c r="B18" s="12"/>
      <c r="C18" s="80"/>
      <c r="D18" s="81"/>
      <c r="E18" s="81"/>
      <c r="F18" s="82"/>
      <c r="G18" s="47"/>
      <c r="H18" s="83"/>
      <c r="I18" s="32"/>
    </row>
    <row r="19" spans="1:10" ht="26.1" customHeight="1">
      <c r="A19" s="151" t="str">
        <f>призеры!A29</f>
        <v>55 кг</v>
      </c>
      <c r="B19" s="73" t="s">
        <v>4</v>
      </c>
      <c r="C19" s="40" t="str">
        <f>призеры!C29</f>
        <v>КОЛЬЖАНОВ Денис Игоревич</v>
      </c>
      <c r="D19" s="40" t="str">
        <f>призеры!D29</f>
        <v>29.07.02, 1р</v>
      </c>
      <c r="E19" s="40" t="str">
        <f>призеры!E29</f>
        <v>ПФО</v>
      </c>
      <c r="F19" s="40" t="str">
        <f>призеры!F29</f>
        <v>Саратовская, Балашов, ФСОП "Россия"</v>
      </c>
      <c r="G19" s="40">
        <f>призеры!G29</f>
        <v>0</v>
      </c>
      <c r="H19" s="41" t="str">
        <f>призеры!H29</f>
        <v>Разваляев С.В.</v>
      </c>
      <c r="I19" s="32"/>
      <c r="J19" s="33">
        <v>13</v>
      </c>
    </row>
    <row r="20" spans="1:10" ht="26.1" customHeight="1" thickBot="1">
      <c r="A20" s="152"/>
      <c r="B20" s="79" t="s">
        <v>5</v>
      </c>
      <c r="C20" s="43" t="str">
        <f>призеры!C30</f>
        <v>ДАГОЕВ Али Ахмедович</v>
      </c>
      <c r="D20" s="43" t="str">
        <f>призеры!D30</f>
        <v>26.03.02, кмс</v>
      </c>
      <c r="E20" s="43" t="str">
        <f>призеры!E30</f>
        <v>МОС</v>
      </c>
      <c r="F20" s="43" t="str">
        <f>призеры!F30</f>
        <v>Москва, ГБОУ ЦСиО "Самбо-70" Москомспорта</v>
      </c>
      <c r="G20" s="43">
        <f>призеры!G30</f>
        <v>0</v>
      </c>
      <c r="H20" s="44" t="str">
        <f>призеры!H30</f>
        <v>Богомолов В.А., Мартынов И.В.</v>
      </c>
      <c r="I20" s="32"/>
      <c r="J20" s="33">
        <v>14</v>
      </c>
    </row>
    <row r="21" spans="1:10" ht="12" customHeight="1" thickBot="1">
      <c r="A21" s="30"/>
      <c r="B21" s="12"/>
      <c r="C21" s="80"/>
      <c r="D21" s="81"/>
      <c r="E21" s="81"/>
      <c r="F21" s="82"/>
      <c r="G21" s="82"/>
      <c r="H21" s="83"/>
      <c r="I21" s="32"/>
    </row>
    <row r="22" spans="1:10" ht="26.1" customHeight="1">
      <c r="A22" s="153" t="str">
        <f>призеры!A36</f>
        <v>60 кг</v>
      </c>
      <c r="B22" s="73" t="s">
        <v>4</v>
      </c>
      <c r="C22" s="40" t="str">
        <f>призеры!C36</f>
        <v>ЛОБАНОВ Максим Георгиевич</v>
      </c>
      <c r="D22" s="40" t="str">
        <f>призеры!D36</f>
        <v>06.03.02, кмс</v>
      </c>
      <c r="E22" s="40" t="str">
        <f>призеры!E36</f>
        <v>МОС</v>
      </c>
      <c r="F22" s="40" t="str">
        <f>призеры!F36</f>
        <v>Москва, ГБОУ ЦСиО "Самбо-70" Москомспорта</v>
      </c>
      <c r="G22" s="40">
        <f>призеры!G36</f>
        <v>0</v>
      </c>
      <c r="H22" s="41" t="str">
        <f>призеры!H36</f>
        <v>Кузнецов С.В., Вашурин В.В.</v>
      </c>
      <c r="I22" s="32"/>
      <c r="J22" s="33">
        <v>17</v>
      </c>
    </row>
    <row r="23" spans="1:10" ht="26.1" customHeight="1" thickBot="1">
      <c r="A23" s="154"/>
      <c r="B23" s="79" t="s">
        <v>5</v>
      </c>
      <c r="C23" s="43" t="str">
        <f>призеры!C37</f>
        <v>ПЕТРОВ Владимир Владимирович</v>
      </c>
      <c r="D23" s="43" t="str">
        <f>призеры!D37</f>
        <v>01.07.02, кмс</v>
      </c>
      <c r="E23" s="43" t="str">
        <f>призеры!E37</f>
        <v>ЦФО</v>
      </c>
      <c r="F23" s="43" t="str">
        <f>призеры!F37</f>
        <v>Тульская, Тула</v>
      </c>
      <c r="G23" s="43">
        <f>призеры!G37</f>
        <v>0</v>
      </c>
      <c r="H23" s="44" t="str">
        <f>призеры!H37</f>
        <v>Самборский СВ</v>
      </c>
      <c r="I23" s="32"/>
      <c r="J23" s="33">
        <v>18</v>
      </c>
    </row>
    <row r="24" spans="1:10" ht="12" customHeight="1" thickBot="1">
      <c r="B24" s="75"/>
      <c r="C24" s="47"/>
      <c r="D24" s="47"/>
      <c r="E24" s="48"/>
      <c r="F24" s="47"/>
      <c r="G24" s="47"/>
      <c r="H24" s="49"/>
      <c r="I24" s="11"/>
    </row>
    <row r="25" spans="1:10" ht="26.1" customHeight="1">
      <c r="A25" s="153" t="str">
        <f>призеры!A43</f>
        <v>66 кг</v>
      </c>
      <c r="B25" s="73" t="s">
        <v>4</v>
      </c>
      <c r="C25" s="40" t="str">
        <f>призеры!C43</f>
        <v>ТЮХЛОВ Иван Дмитриевич</v>
      </c>
      <c r="D25" s="40" t="str">
        <f>призеры!D43</f>
        <v>25.02.03, кмс</v>
      </c>
      <c r="E25" s="40" t="str">
        <f>призеры!E43</f>
        <v>ЦФО</v>
      </c>
      <c r="F25" s="40" t="str">
        <f>призеры!F43</f>
        <v>Московская, Можайск, МО</v>
      </c>
      <c r="G25" s="40">
        <f>призеры!G43</f>
        <v>0</v>
      </c>
      <c r="H25" s="41" t="str">
        <f>призеры!H43</f>
        <v>Нагулин В.А.</v>
      </c>
      <c r="I25" s="32"/>
      <c r="J25" s="33">
        <v>21</v>
      </c>
    </row>
    <row r="26" spans="1:10" ht="26.1" customHeight="1" thickBot="1">
      <c r="A26" s="154"/>
      <c r="B26" s="79" t="s">
        <v>5</v>
      </c>
      <c r="C26" s="43" t="str">
        <f>призеры!C44</f>
        <v>СЁМОЧКИН Максим Романович</v>
      </c>
      <c r="D26" s="43" t="str">
        <f>призеры!D44</f>
        <v>21.03.02, 3р</v>
      </c>
      <c r="E26" s="43" t="str">
        <f>призеры!E44</f>
        <v>МОС</v>
      </c>
      <c r="F26" s="43" t="str">
        <f>призеры!F44</f>
        <v>Москва, ГБОУ ЦСиО "Самбо-70" Москомспорта</v>
      </c>
      <c r="G26" s="43">
        <f>призеры!G44</f>
        <v>0</v>
      </c>
      <c r="H26" s="44" t="str">
        <f>призеры!H44</f>
        <v>Богомолов В.А., Мартынов И.В.</v>
      </c>
      <c r="I26" s="32"/>
      <c r="J26" s="33">
        <v>22</v>
      </c>
    </row>
    <row r="27" spans="1:10" ht="12" customHeight="1" thickBot="1">
      <c r="B27" s="13"/>
      <c r="C27" s="47"/>
      <c r="D27" s="47"/>
      <c r="E27" s="48"/>
      <c r="F27" s="47"/>
      <c r="G27" s="47"/>
      <c r="H27" s="49"/>
      <c r="I27" s="11"/>
    </row>
    <row r="28" spans="1:10" ht="26.1" customHeight="1">
      <c r="A28" s="151" t="str">
        <f>призеры!A50</f>
        <v>72 кг</v>
      </c>
      <c r="B28" s="73" t="s">
        <v>4</v>
      </c>
      <c r="C28" s="40" t="str">
        <f>призеры!C50</f>
        <v>ОРЛОВ Даниил Владимирович</v>
      </c>
      <c r="D28" s="40" t="str">
        <f>призеры!D50</f>
        <v>24.01.02, 1р</v>
      </c>
      <c r="E28" s="40" t="str">
        <f>призеры!E50</f>
        <v>ПФО</v>
      </c>
      <c r="F28" s="40" t="str">
        <f>призеры!F50</f>
        <v>Чувашская, Чебоксары, МС</v>
      </c>
      <c r="G28" s="40">
        <f>призеры!G50</f>
        <v>0</v>
      </c>
      <c r="H28" s="41" t="str">
        <f>призеры!H50</f>
        <v>Малов СА Ильин ГА</v>
      </c>
      <c r="I28" s="32"/>
      <c r="J28" s="33">
        <v>25</v>
      </c>
    </row>
    <row r="29" spans="1:10" ht="26.1" customHeight="1" thickBot="1">
      <c r="A29" s="152"/>
      <c r="B29" s="79" t="s">
        <v>5</v>
      </c>
      <c r="C29" s="43" t="str">
        <f>призеры!C51</f>
        <v>КЛЮЧКИН Михаил Владимирович</v>
      </c>
      <c r="D29" s="43" t="str">
        <f>призеры!D51</f>
        <v>16.01.02, кмс</v>
      </c>
      <c r="E29" s="43" t="str">
        <f>призеры!E51</f>
        <v>МОС</v>
      </c>
      <c r="F29" s="43" t="str">
        <f>призеры!F51</f>
        <v>Москва, ГБОУ ЦСиО "Самбо-70" Москомспорта</v>
      </c>
      <c r="G29" s="43">
        <f>призеры!G51</f>
        <v>0</v>
      </c>
      <c r="H29" s="44" t="str">
        <f>призеры!H51</f>
        <v>Богомолов В.А., Мартынов И.В.</v>
      </c>
      <c r="I29" s="32"/>
      <c r="J29" s="33">
        <v>26</v>
      </c>
    </row>
    <row r="30" spans="1:10" ht="12" customHeight="1" thickBot="1">
      <c r="B30" s="75"/>
      <c r="C30" s="47"/>
      <c r="D30" s="47"/>
      <c r="E30" s="48"/>
      <c r="F30" s="47"/>
      <c r="G30" s="47"/>
      <c r="H30" s="49"/>
      <c r="I30" s="11"/>
    </row>
    <row r="31" spans="1:10" ht="26.1" customHeight="1">
      <c r="A31" s="151" t="str">
        <f>призеры!A57</f>
        <v>78 кг</v>
      </c>
      <c r="B31" s="73" t="s">
        <v>4</v>
      </c>
      <c r="C31" s="40" t="str">
        <f>призеры!C57</f>
        <v>ХАДЖИМУРАДОВ Тамерлан Русланович</v>
      </c>
      <c r="D31" s="40" t="str">
        <f>призеры!D57</f>
        <v>11.10.02, кмс</v>
      </c>
      <c r="E31" s="40" t="str">
        <f>призеры!E57</f>
        <v>СКФО</v>
      </c>
      <c r="F31" s="40" t="str">
        <f>призеры!F57</f>
        <v>Чеченская, Грозный, МС</v>
      </c>
      <c r="G31" s="40">
        <f>призеры!G57</f>
        <v>0</v>
      </c>
      <c r="H31" s="41" t="str">
        <f>призеры!H57</f>
        <v>Успаев БА, Кагерманов РБ</v>
      </c>
      <c r="I31" s="32"/>
      <c r="J31" s="33">
        <v>29</v>
      </c>
    </row>
    <row r="32" spans="1:10" ht="26.1" customHeight="1" thickBot="1">
      <c r="A32" s="152"/>
      <c r="B32" s="79" t="s">
        <v>5</v>
      </c>
      <c r="C32" s="43" t="str">
        <f>призеры!C58</f>
        <v>ЗАТЫЛКИН Илья Игоревич</v>
      </c>
      <c r="D32" s="43" t="str">
        <f>призеры!D58</f>
        <v>18.03.02, кмс</v>
      </c>
      <c r="E32" s="43" t="str">
        <f>призеры!E58</f>
        <v>ПФО</v>
      </c>
      <c r="F32" s="43" t="str">
        <f>призеры!F58</f>
        <v>Пензенская, МО</v>
      </c>
      <c r="G32" s="43">
        <f>призеры!G58</f>
        <v>0</v>
      </c>
      <c r="H32" s="44" t="str">
        <f>призеры!H58</f>
        <v>Гритчин ВВ</v>
      </c>
      <c r="I32" s="32"/>
      <c r="J32" s="33">
        <v>30</v>
      </c>
    </row>
    <row r="33" spans="1:10" ht="12" customHeight="1" thickBot="1">
      <c r="B33" s="13"/>
      <c r="C33" s="76"/>
      <c r="D33" s="76"/>
      <c r="E33" s="77"/>
      <c r="F33" s="76"/>
      <c r="G33" s="76"/>
      <c r="H33" s="84"/>
      <c r="I33" s="11"/>
    </row>
    <row r="34" spans="1:10" ht="26.1" customHeight="1">
      <c r="A34" s="153" t="str">
        <f>призеры!A64</f>
        <v>84 кг</v>
      </c>
      <c r="B34" s="73" t="s">
        <v>4</v>
      </c>
      <c r="C34" s="40" t="str">
        <f>призеры!C64</f>
        <v>КАНАТЧИКОВ Александр Андреевич</v>
      </c>
      <c r="D34" s="40" t="str">
        <f>призеры!D64</f>
        <v>25.05.02, кмс</v>
      </c>
      <c r="E34" s="40" t="str">
        <f>призеры!E64</f>
        <v>ПФО</v>
      </c>
      <c r="F34" s="40" t="str">
        <f>призеры!F64</f>
        <v>Пензенская, МО</v>
      </c>
      <c r="G34" s="40">
        <f>призеры!G64</f>
        <v>0</v>
      </c>
      <c r="H34" s="41" t="str">
        <f>призеры!H64</f>
        <v>Гритчин ВВ</v>
      </c>
      <c r="I34" s="32"/>
      <c r="J34" s="33">
        <v>33</v>
      </c>
    </row>
    <row r="35" spans="1:10" ht="26.1" customHeight="1" thickBot="1">
      <c r="A35" s="154"/>
      <c r="B35" s="79" t="s">
        <v>5</v>
      </c>
      <c r="C35" s="43" t="str">
        <f>призеры!C65</f>
        <v>ЗАМКОВОЙ Глеб Дмитриевич</v>
      </c>
      <c r="D35" s="43" t="str">
        <f>призеры!D65</f>
        <v>25.05.02, кмс</v>
      </c>
      <c r="E35" s="43" t="str">
        <f>призеры!E65</f>
        <v>СП</v>
      </c>
      <c r="F35" s="43" t="str">
        <f>призеры!F65</f>
        <v>Санкт-Петербург, СКА</v>
      </c>
      <c r="G35" s="43">
        <f>призеры!G65</f>
        <v>0</v>
      </c>
      <c r="H35" s="44" t="str">
        <f>призеры!H65</f>
        <v>Солдатов ВВ, Солдатов НВ</v>
      </c>
      <c r="I35" s="32"/>
      <c r="J35" s="33">
        <v>34</v>
      </c>
    </row>
    <row r="36" spans="1:10" ht="12" customHeight="1" thickBot="1">
      <c r="A36" s="1"/>
      <c r="B36" s="45"/>
      <c r="C36" s="76"/>
      <c r="D36" s="76"/>
      <c r="E36" s="77"/>
      <c r="F36" s="76"/>
      <c r="G36" s="76"/>
      <c r="H36" s="84"/>
      <c r="I36" s="11"/>
    </row>
    <row r="37" spans="1:10" ht="26.1" customHeight="1" thickBot="1">
      <c r="A37" s="155" t="str">
        <f>призеры!A71</f>
        <v>св 84 кг</v>
      </c>
      <c r="B37" s="73" t="s">
        <v>4</v>
      </c>
      <c r="C37" s="51" t="str">
        <f>призеры!C71</f>
        <v>ЖЕЛТОВ Роман Игоревич</v>
      </c>
      <c r="D37" s="51" t="str">
        <f>призеры!D71</f>
        <v>14.08.02, кмс</v>
      </c>
      <c r="E37" s="51" t="str">
        <f>призеры!E71</f>
        <v>УФО</v>
      </c>
      <c r="F37" s="51" t="str">
        <f>призеры!F71</f>
        <v>Свердловская, Екатеринбург, СШ</v>
      </c>
      <c r="G37" s="51">
        <f>призеры!G71</f>
        <v>0</v>
      </c>
      <c r="H37" s="52" t="str">
        <f>призеры!H71</f>
        <v>Бабкин АН, Бородин О.Б.</v>
      </c>
      <c r="I37" s="50">
        <v>0</v>
      </c>
      <c r="J37" s="33">
        <v>37</v>
      </c>
    </row>
    <row r="38" spans="1:10" ht="26.1" customHeight="1" thickBot="1">
      <c r="A38" s="156"/>
      <c r="B38" s="79" t="s">
        <v>5</v>
      </c>
      <c r="C38" s="53" t="str">
        <f>призеры!C72</f>
        <v>МАГОМЕДОВ Шамиль Рамазанович</v>
      </c>
      <c r="D38" s="53" t="str">
        <f>призеры!D72</f>
        <v>01.08.02, кмс</v>
      </c>
      <c r="E38" s="53" t="str">
        <f>призеры!E72</f>
        <v>МОС</v>
      </c>
      <c r="F38" s="53" t="str">
        <f>призеры!F72</f>
        <v>Москва, ГБОУ ЦСиО "Самбо-70" Москомспорта</v>
      </c>
      <c r="G38" s="53">
        <f>призеры!G72</f>
        <v>0</v>
      </c>
      <c r="H38" s="54" t="str">
        <f>призеры!H72</f>
        <v>Богомолов В.А., Мартынов И.В.</v>
      </c>
      <c r="I38" s="50">
        <v>0</v>
      </c>
      <c r="J38" s="33">
        <v>38</v>
      </c>
    </row>
    <row r="39" spans="1:10" ht="9" customHeight="1">
      <c r="B39" s="12"/>
      <c r="C39" s="3"/>
      <c r="D39" s="4"/>
      <c r="E39" s="4"/>
      <c r="F39" s="5"/>
      <c r="G39" s="5"/>
      <c r="H39" s="3"/>
    </row>
    <row r="40" spans="1:10" ht="29.25" customHeight="1">
      <c r="A40" s="1"/>
      <c r="B40" s="2"/>
      <c r="C40" s="3"/>
      <c r="D40" s="4"/>
      <c r="E40" s="4"/>
      <c r="F40" s="5"/>
      <c r="G40" s="5"/>
      <c r="H40" s="3"/>
      <c r="J40" s="1"/>
    </row>
    <row r="41" spans="1:10" ht="12" customHeight="1">
      <c r="A41" s="1"/>
      <c r="B41" s="24" t="str">
        <f>[1]реквизиты!$A$6</f>
        <v>Гл. судья, судья ВК</v>
      </c>
      <c r="C41" s="6"/>
      <c r="D41" s="6"/>
      <c r="E41" s="27"/>
      <c r="F41" s="24" t="str">
        <f>[1]реквизиты!$G$6</f>
        <v>И.Р.Стахеев</v>
      </c>
      <c r="G41" s="24"/>
      <c r="H41" s="6"/>
    </row>
    <row r="42" spans="1:10" ht="21.75" customHeight="1">
      <c r="A42" s="1"/>
      <c r="B42" s="24"/>
      <c r="C42" s="7"/>
      <c r="D42" s="7"/>
      <c r="E42" s="28"/>
      <c r="F42" s="23" t="str">
        <f>[1]реквизиты!$G$7</f>
        <v>/ЦФО Владимирская/</v>
      </c>
      <c r="G42" s="23"/>
      <c r="H42" s="7"/>
    </row>
    <row r="43" spans="1:10" ht="12" customHeight="1">
      <c r="A43" s="1"/>
      <c r="B43" s="24" t="str">
        <f>[1]реквизиты!$A$8</f>
        <v>Гл. секретарь, судья ВК</v>
      </c>
      <c r="C43" s="7"/>
      <c r="D43" s="7"/>
      <c r="E43" s="28"/>
      <c r="F43" s="24" t="str">
        <f>[1]реквизиты!$G$8</f>
        <v>Д.Е.Вышегородцев</v>
      </c>
      <c r="G43" s="24"/>
      <c r="H43" s="6"/>
    </row>
    <row r="44" spans="1:10" ht="12" customHeight="1">
      <c r="C44" s="1"/>
      <c r="F44" t="str">
        <f>[1]реквизиты!$G$9</f>
        <v>/СФО Томская/</v>
      </c>
      <c r="H44" s="7"/>
    </row>
    <row r="49" spans="19:19">
      <c r="S49" t="s">
        <v>9</v>
      </c>
    </row>
  </sheetData>
  <mergeCells count="41">
    <mergeCell ref="A28:A29"/>
    <mergeCell ref="A31:A32"/>
    <mergeCell ref="A34:A35"/>
    <mergeCell ref="A37:A38"/>
    <mergeCell ref="A13:A14"/>
    <mergeCell ref="A16:A17"/>
    <mergeCell ref="A19:A20"/>
    <mergeCell ref="A22:A23"/>
    <mergeCell ref="A25:A26"/>
    <mergeCell ref="J8:J9"/>
    <mergeCell ref="B10:B11"/>
    <mergeCell ref="C10:C11"/>
    <mergeCell ref="D10:D11"/>
    <mergeCell ref="E10:E11"/>
    <mergeCell ref="F10:F11"/>
    <mergeCell ref="G10:G11"/>
    <mergeCell ref="H10:H11"/>
    <mergeCell ref="I10:I11"/>
    <mergeCell ref="J10:J11"/>
    <mergeCell ref="H8:H9"/>
    <mergeCell ref="G6:G7"/>
    <mergeCell ref="H6:H7"/>
    <mergeCell ref="I6:I7"/>
    <mergeCell ref="A8:A11"/>
    <mergeCell ref="B8:B9"/>
    <mergeCell ref="C8:C9"/>
    <mergeCell ref="D8:D9"/>
    <mergeCell ref="E8:E9"/>
    <mergeCell ref="F8:F9"/>
    <mergeCell ref="G8:G9"/>
    <mergeCell ref="B6:B7"/>
    <mergeCell ref="C6:C7"/>
    <mergeCell ref="D6:D7"/>
    <mergeCell ref="E6:E7"/>
    <mergeCell ref="F6:F7"/>
    <mergeCell ref="I8:I9"/>
    <mergeCell ref="A1:I1"/>
    <mergeCell ref="A2:I2"/>
    <mergeCell ref="A3:I3"/>
    <mergeCell ref="A4:I4"/>
    <mergeCell ref="A5:I5"/>
  </mergeCells>
  <conditionalFormatting sqref="G15 G18 G21 G24 G27 G30 G33 G36">
    <cfRule type="cellIs" dxfId="3" priority="1" stopIfTrue="1" operator="equal">
      <formula>0</formula>
    </cfRule>
  </conditionalFormatting>
  <printOptions horizontalCentered="1"/>
  <pageMargins left="0" right="0" top="0.15748031496062992" bottom="0.11811023622047245" header="0.6692913385826772" footer="0.59055118110236227"/>
  <pageSetup paperSize="9" scale="94" pageOrder="overThenDown" orientation="portrait" copies="2" r:id="rId1"/>
  <headerFooter alignWithMargins="0"/>
  <rowBreaks count="1" manualBreakCount="1">
    <brk id="44" max="7" man="1"/>
  </rowBreaks>
  <colBreaks count="2" manualBreakCount="2">
    <brk id="13" max="1048575" man="1"/>
    <brk id="14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S37"/>
  <sheetViews>
    <sheetView zoomScaleNormal="100" workbookViewId="0">
      <selection activeCell="N14" sqref="N14"/>
    </sheetView>
  </sheetViews>
  <sheetFormatPr defaultRowHeight="12.75"/>
  <cols>
    <col min="1" max="1" width="6.85546875" customWidth="1"/>
    <col min="2" max="2" width="6.7109375" customWidth="1"/>
    <col min="3" max="3" width="21.85546875" customWidth="1"/>
    <col min="4" max="4" width="13.85546875" customWidth="1"/>
    <col min="5" max="5" width="8.140625" style="29" customWidth="1"/>
    <col min="6" max="6" width="17.7109375" customWidth="1"/>
    <col min="7" max="7" width="8" customWidth="1"/>
    <col min="8" max="8" width="20" customWidth="1"/>
    <col min="9" max="9" width="0.140625" customWidth="1"/>
  </cols>
  <sheetData>
    <row r="1" spans="1:10" ht="21" customHeight="1">
      <c r="A1" s="110" t="s">
        <v>7</v>
      </c>
      <c r="B1" s="110"/>
      <c r="C1" s="110"/>
      <c r="D1" s="110"/>
      <c r="E1" s="110"/>
      <c r="F1" s="110"/>
      <c r="G1" s="110"/>
      <c r="H1" s="110"/>
      <c r="I1" s="110"/>
    </row>
    <row r="2" spans="1:10" ht="17.25" customHeight="1">
      <c r="A2" s="111" t="s">
        <v>146</v>
      </c>
      <c r="B2" s="111"/>
      <c r="C2" s="111"/>
      <c r="D2" s="111"/>
      <c r="E2" s="111"/>
      <c r="F2" s="111"/>
      <c r="G2" s="111"/>
      <c r="H2" s="111"/>
      <c r="I2" s="111"/>
    </row>
    <row r="3" spans="1:10" ht="45" customHeight="1">
      <c r="A3" s="112" t="str">
        <f>[1]реквизиты!$A$2</f>
        <v>Первенство России по самбо среди юношей и девушек 2002-03г.р.  (15-16 лет)</v>
      </c>
      <c r="B3" s="112"/>
      <c r="C3" s="112"/>
      <c r="D3" s="112"/>
      <c r="E3" s="112"/>
      <c r="F3" s="112"/>
      <c r="G3" s="112"/>
      <c r="H3" s="112"/>
      <c r="I3" s="112"/>
    </row>
    <row r="4" spans="1:10" ht="16.5" customHeight="1" thickBot="1">
      <c r="A4" s="111" t="str">
        <f>[1]реквизиты!$A$3</f>
        <v>26-30.09.2018г.                                              г.Раменское</v>
      </c>
      <c r="B4" s="111"/>
      <c r="C4" s="111"/>
      <c r="D4" s="111"/>
      <c r="E4" s="111"/>
      <c r="F4" s="111"/>
      <c r="G4" s="111"/>
      <c r="H4" s="111"/>
      <c r="I4" s="111"/>
    </row>
    <row r="5" spans="1:10" ht="3.75" hidden="1" customHeight="1" thickBot="1">
      <c r="A5" s="111"/>
      <c r="B5" s="111"/>
      <c r="C5" s="111"/>
      <c r="D5" s="111"/>
      <c r="E5" s="111"/>
      <c r="F5" s="111"/>
      <c r="G5" s="111"/>
      <c r="H5" s="111"/>
      <c r="I5" s="111"/>
    </row>
    <row r="6" spans="1:10" ht="11.1" customHeight="1">
      <c r="B6" s="119" t="s">
        <v>0</v>
      </c>
      <c r="C6" s="121" t="s">
        <v>1</v>
      </c>
      <c r="D6" s="121" t="s">
        <v>2</v>
      </c>
      <c r="E6" s="121" t="s">
        <v>12</v>
      </c>
      <c r="F6" s="121" t="s">
        <v>13</v>
      </c>
      <c r="G6" s="129"/>
      <c r="H6" s="131" t="s">
        <v>3</v>
      </c>
      <c r="I6" s="113"/>
    </row>
    <row r="7" spans="1:10" ht="13.5" customHeight="1" thickBot="1">
      <c r="B7" s="120"/>
      <c r="C7" s="122"/>
      <c r="D7" s="122"/>
      <c r="E7" s="122"/>
      <c r="F7" s="122"/>
      <c r="G7" s="130"/>
      <c r="H7" s="132"/>
      <c r="I7" s="113"/>
    </row>
    <row r="8" spans="1:10" ht="24" customHeight="1">
      <c r="A8" s="114" t="str">
        <f>призеры!A50</f>
        <v>72 кг</v>
      </c>
      <c r="B8" s="34" t="s">
        <v>4</v>
      </c>
      <c r="C8" s="40" t="str">
        <f>призеры!C50</f>
        <v>ОРЛОВ Даниил Владимирович</v>
      </c>
      <c r="D8" s="40" t="str">
        <f>призеры!D50</f>
        <v>24.01.02, 1р</v>
      </c>
      <c r="E8" s="40" t="str">
        <f>призеры!E50</f>
        <v>ПФО</v>
      </c>
      <c r="F8" s="40" t="str">
        <f>призеры!F50</f>
        <v>Чувашская, Чебоксары, МС</v>
      </c>
      <c r="G8" s="40"/>
      <c r="H8" s="41" t="str">
        <f>призеры!H50</f>
        <v>Малов СА Ильин ГА</v>
      </c>
      <c r="I8" s="117"/>
      <c r="J8" s="118"/>
    </row>
    <row r="9" spans="1:10" ht="24" customHeight="1">
      <c r="A9" s="115"/>
      <c r="B9" s="71" t="s">
        <v>5</v>
      </c>
      <c r="C9" s="39" t="str">
        <f>призеры!C51</f>
        <v>КЛЮЧКИН Михаил Владимирович</v>
      </c>
      <c r="D9" s="39" t="str">
        <f>призеры!D51</f>
        <v>16.01.02, кмс</v>
      </c>
      <c r="E9" s="39" t="str">
        <f>призеры!E51</f>
        <v>МОС</v>
      </c>
      <c r="F9" s="39" t="str">
        <f>призеры!F51</f>
        <v>Москва, ГБОУ ЦСиО "Самбо-70" Москомспорта</v>
      </c>
      <c r="G9" s="39"/>
      <c r="H9" s="42" t="str">
        <f>призеры!H51</f>
        <v>Богомолов В.А., Мартынов И.В.</v>
      </c>
      <c r="I9" s="117"/>
      <c r="J9" s="118"/>
    </row>
    <row r="10" spans="1:10" ht="24" customHeight="1">
      <c r="A10" s="115"/>
      <c r="B10" s="71" t="s">
        <v>6</v>
      </c>
      <c r="C10" s="39" t="str">
        <f>призеры!C52</f>
        <v>УДАРЦЕВ Кирилл Вадимович</v>
      </c>
      <c r="D10" s="39" t="str">
        <f>призеры!D52</f>
        <v>15.10.02, кмс</v>
      </c>
      <c r="E10" s="39" t="str">
        <f>призеры!E52</f>
        <v>ЦФО</v>
      </c>
      <c r="F10" s="39" t="str">
        <f>призеры!F52</f>
        <v>Московская, Дубна, МО</v>
      </c>
      <c r="G10" s="39"/>
      <c r="H10" s="42" t="str">
        <f>призеры!H52</f>
        <v>Малышев Н.Н.</v>
      </c>
      <c r="I10" s="117"/>
      <c r="J10" s="118"/>
    </row>
    <row r="11" spans="1:10" ht="24" customHeight="1" thickBot="1">
      <c r="A11" s="116"/>
      <c r="B11" s="72" t="s">
        <v>6</v>
      </c>
      <c r="C11" s="43" t="str">
        <f>призеры!C53</f>
        <v>КАРАСЬ Матвей Романович</v>
      </c>
      <c r="D11" s="43" t="str">
        <f>призеры!D53</f>
        <v>01.08.02, 1юн</v>
      </c>
      <c r="E11" s="43" t="str">
        <f>призеры!E53</f>
        <v>ЮФО</v>
      </c>
      <c r="F11" s="43" t="str">
        <f>призеры!F53</f>
        <v>Краснодарский, Сочи</v>
      </c>
      <c r="G11" s="43"/>
      <c r="H11" s="44" t="str">
        <f>призеры!H53</f>
        <v>Демура АВ</v>
      </c>
      <c r="I11" s="117"/>
      <c r="J11" s="118"/>
    </row>
    <row r="12" spans="1:10" ht="6" customHeight="1" thickBot="1">
      <c r="B12" s="8"/>
      <c r="C12" s="9"/>
      <c r="D12" s="9"/>
      <c r="E12" s="25"/>
      <c r="F12" s="9"/>
      <c r="G12" s="9"/>
      <c r="H12" s="9"/>
      <c r="I12" s="11"/>
    </row>
    <row r="13" spans="1:10" ht="24" customHeight="1">
      <c r="A13" s="114" t="str">
        <f>призеры!A57</f>
        <v>78 кг</v>
      </c>
      <c r="B13" s="34" t="s">
        <v>4</v>
      </c>
      <c r="C13" s="40" t="str">
        <f>призеры!C57</f>
        <v>ХАДЖИМУРАДОВ Тамерлан Русланович</v>
      </c>
      <c r="D13" s="40" t="str">
        <f>призеры!D57</f>
        <v>11.10.02, кмс</v>
      </c>
      <c r="E13" s="40" t="str">
        <f>призеры!E57</f>
        <v>СКФО</v>
      </c>
      <c r="F13" s="40" t="str">
        <f>призеры!F57</f>
        <v>Чеченская, Грозный, МС</v>
      </c>
      <c r="G13" s="40"/>
      <c r="H13" s="41" t="str">
        <f>призеры!H57</f>
        <v>Успаев БА, Кагерманов РБ</v>
      </c>
      <c r="I13" s="32"/>
      <c r="J13" s="33"/>
    </row>
    <row r="14" spans="1:10" ht="24" customHeight="1">
      <c r="A14" s="115"/>
      <c r="B14" s="95" t="s">
        <v>5</v>
      </c>
      <c r="C14" s="39" t="str">
        <f>призеры!C58</f>
        <v>ЗАТЫЛКИН Илья Игоревич</v>
      </c>
      <c r="D14" s="39" t="str">
        <f>призеры!D58</f>
        <v>18.03.02, кмс</v>
      </c>
      <c r="E14" s="39" t="str">
        <f>призеры!E58</f>
        <v>ПФО</v>
      </c>
      <c r="F14" s="39" t="str">
        <f>призеры!F58</f>
        <v>Пензенская, МО</v>
      </c>
      <c r="G14" s="39"/>
      <c r="H14" s="42" t="str">
        <f>призеры!H58</f>
        <v>Гритчин ВВ</v>
      </c>
      <c r="I14" s="32"/>
      <c r="J14" s="33"/>
    </row>
    <row r="15" spans="1:10" ht="24" customHeight="1">
      <c r="A15" s="115"/>
      <c r="B15" s="95" t="s">
        <v>6</v>
      </c>
      <c r="C15" s="39" t="str">
        <f>призеры!C59</f>
        <v>ФОМИЧЕВ Никита Андреевич</v>
      </c>
      <c r="D15" s="39" t="str">
        <f>призеры!D59</f>
        <v>26.06.03, 1р</v>
      </c>
      <c r="E15" s="39" t="str">
        <f>призеры!E59</f>
        <v>ЦФО</v>
      </c>
      <c r="F15" s="39" t="str">
        <f>призеры!F59</f>
        <v>Смоленская, Смоленск</v>
      </c>
      <c r="G15" s="39"/>
      <c r="H15" s="42" t="str">
        <f>призеры!H59</f>
        <v>Ермаченков СА</v>
      </c>
      <c r="I15" s="32"/>
      <c r="J15" s="33"/>
    </row>
    <row r="16" spans="1:10" ht="24" customHeight="1" thickBot="1">
      <c r="A16" s="116"/>
      <c r="B16" s="96" t="s">
        <v>6</v>
      </c>
      <c r="C16" s="43" t="str">
        <f>призеры!C60</f>
        <v>ШУРАЛЕВ Александр Александрович</v>
      </c>
      <c r="D16" s="43" t="str">
        <f>призеры!D60</f>
        <v>05.09.02, кмс</v>
      </c>
      <c r="E16" s="43" t="str">
        <f>призеры!E60</f>
        <v>ЦФО</v>
      </c>
      <c r="F16" s="43" t="str">
        <f>призеры!F60</f>
        <v>Московская, ГБУ МО "СШОР по единоборствам", МО</v>
      </c>
      <c r="G16" s="43"/>
      <c r="H16" s="44" t="str">
        <f>призеры!H60</f>
        <v>Баринова М.В., Волкова А.А., Облезнева М.В.</v>
      </c>
      <c r="I16" s="32"/>
      <c r="J16" s="33"/>
    </row>
    <row r="17" spans="1:10" ht="12" customHeight="1" thickBot="1">
      <c r="B17" s="13"/>
      <c r="C17" s="9"/>
      <c r="D17" s="9"/>
      <c r="E17" s="25"/>
      <c r="F17" s="9"/>
      <c r="G17" s="9"/>
      <c r="H17" s="22"/>
      <c r="I17" s="11"/>
    </row>
    <row r="18" spans="1:10" ht="24" customHeight="1">
      <c r="A18" s="123" t="str">
        <f>призеры!A64</f>
        <v>84 кг</v>
      </c>
      <c r="B18" s="34" t="s">
        <v>4</v>
      </c>
      <c r="C18" s="40" t="str">
        <f>призеры!C64</f>
        <v>КАНАТЧИКОВ Александр Андреевич</v>
      </c>
      <c r="D18" s="40" t="str">
        <f>призеры!D64</f>
        <v>25.05.02, кмс</v>
      </c>
      <c r="E18" s="40" t="str">
        <f>призеры!E64</f>
        <v>ПФО</v>
      </c>
      <c r="F18" s="40" t="str">
        <f>призеры!F64</f>
        <v>Пензенская, МО</v>
      </c>
      <c r="G18" s="40"/>
      <c r="H18" s="41" t="str">
        <f>призеры!H64</f>
        <v>Гритчин ВВ</v>
      </c>
      <c r="I18" s="32"/>
      <c r="J18" s="33"/>
    </row>
    <row r="19" spans="1:10" ht="24" customHeight="1">
      <c r="A19" s="124"/>
      <c r="B19" s="95" t="s">
        <v>5</v>
      </c>
      <c r="C19" s="39" t="str">
        <f>призеры!C65</f>
        <v>ЗАМКОВОЙ Глеб Дмитриевич</v>
      </c>
      <c r="D19" s="39" t="str">
        <f>призеры!D65</f>
        <v>25.05.02, кмс</v>
      </c>
      <c r="E19" s="39" t="str">
        <f>призеры!E65</f>
        <v>СП</v>
      </c>
      <c r="F19" s="39" t="str">
        <f>призеры!F65</f>
        <v>Санкт-Петербург, СКА</v>
      </c>
      <c r="G19" s="39"/>
      <c r="H19" s="42" t="str">
        <f>призеры!H65</f>
        <v>Солдатов ВВ, Солдатов НВ</v>
      </c>
      <c r="I19" s="32"/>
      <c r="J19" s="33"/>
    </row>
    <row r="20" spans="1:10" ht="24" customHeight="1">
      <c r="A20" s="124"/>
      <c r="B20" s="95" t="s">
        <v>6</v>
      </c>
      <c r="C20" s="39" t="str">
        <f>призеры!C66</f>
        <v>АБРАМОВ Александр Михайлович</v>
      </c>
      <c r="D20" s="39" t="str">
        <f>призеры!D66</f>
        <v>06.11.02, кмс</v>
      </c>
      <c r="E20" s="39" t="str">
        <f>призеры!E66</f>
        <v>МОС</v>
      </c>
      <c r="F20" s="39" t="str">
        <f>призеры!F66</f>
        <v>Москва, ГБОУ ЦСиО "Самбо-70" Москомспорта</v>
      </c>
      <c r="G20" s="39"/>
      <c r="H20" s="42" t="str">
        <f>призеры!H66</f>
        <v>Богомолов В.А., Мартынов И.В.</v>
      </c>
      <c r="I20" s="32"/>
      <c r="J20" s="33"/>
    </row>
    <row r="21" spans="1:10" ht="24" customHeight="1" thickBot="1">
      <c r="A21" s="125"/>
      <c r="B21" s="96" t="s">
        <v>6</v>
      </c>
      <c r="C21" s="43" t="str">
        <f>призеры!C67</f>
        <v>КРАВЦОВ Владимир Константинович</v>
      </c>
      <c r="D21" s="43" t="str">
        <f>призеры!D67</f>
        <v>31.05.02, кмс</v>
      </c>
      <c r="E21" s="43" t="str">
        <f>призеры!E67</f>
        <v>ЦФО</v>
      </c>
      <c r="F21" s="43" t="str">
        <f>призеры!F67</f>
        <v>Московская, Дмитров, МО</v>
      </c>
      <c r="G21" s="43"/>
      <c r="H21" s="44" t="str">
        <f>призеры!H67</f>
        <v>Бондарь А.Ю.  Храпов А.В.Шкарин И.Н.</v>
      </c>
      <c r="I21" s="32"/>
      <c r="J21" s="33"/>
    </row>
    <row r="22" spans="1:10" ht="12" customHeight="1" thickBot="1">
      <c r="A22" s="1"/>
      <c r="B22" s="45"/>
      <c r="C22" s="10"/>
      <c r="D22" s="10"/>
      <c r="E22" s="26"/>
      <c r="F22" s="10"/>
      <c r="G22" s="10"/>
      <c r="H22" s="21"/>
      <c r="I22" s="11"/>
    </row>
    <row r="23" spans="1:10" ht="24" customHeight="1" thickBot="1">
      <c r="A23" s="126" t="str">
        <f>призеры!A71</f>
        <v>св 84 кг</v>
      </c>
      <c r="B23" s="34" t="s">
        <v>4</v>
      </c>
      <c r="C23" s="51" t="str">
        <f>призеры!C71</f>
        <v>ЖЕЛТОВ Роман Игоревич</v>
      </c>
      <c r="D23" s="51" t="str">
        <f>призеры!D71</f>
        <v>14.08.02, кмс</v>
      </c>
      <c r="E23" s="51" t="str">
        <f>призеры!E71</f>
        <v>УФО</v>
      </c>
      <c r="F23" s="51" t="str">
        <f>призеры!F71</f>
        <v>Свердловская, Екатеринбург, СШ</v>
      </c>
      <c r="G23" s="51"/>
      <c r="H23" s="52" t="str">
        <f>призеры!H71</f>
        <v>Бабкин АН, Бородин О.Б.</v>
      </c>
      <c r="I23" s="50">
        <v>0</v>
      </c>
      <c r="J23" s="33"/>
    </row>
    <row r="24" spans="1:10" ht="24" customHeight="1">
      <c r="A24" s="127"/>
      <c r="B24" s="95" t="s">
        <v>5</v>
      </c>
      <c r="C24" s="106" t="str">
        <f>призеры!C72</f>
        <v>МАГОМЕДОВ Шамиль Рамазанович</v>
      </c>
      <c r="D24" s="106" t="str">
        <f>призеры!D72</f>
        <v>01.08.02, кмс</v>
      </c>
      <c r="E24" s="106" t="str">
        <f>призеры!E72</f>
        <v>МОС</v>
      </c>
      <c r="F24" s="106" t="str">
        <f>призеры!F72</f>
        <v>Москва, ГБОУ ЦСиО "Самбо-70" Москомспорта</v>
      </c>
      <c r="G24" s="106"/>
      <c r="H24" s="107" t="str">
        <f>призеры!H72</f>
        <v>Богомолов В.А., Мартынов И.В.</v>
      </c>
      <c r="I24" s="50">
        <v>0</v>
      </c>
      <c r="J24" s="33"/>
    </row>
    <row r="25" spans="1:10" ht="24" customHeight="1">
      <c r="A25" s="127"/>
      <c r="B25" s="95" t="s">
        <v>6</v>
      </c>
      <c r="C25" s="106" t="str">
        <f>призеры!C73</f>
        <v>САФАРОВ Булуд Рамиз Оглы</v>
      </c>
      <c r="D25" s="106" t="str">
        <f>призеры!D73</f>
        <v>14.05.02, 2р</v>
      </c>
      <c r="E25" s="106" t="str">
        <f>призеры!E73</f>
        <v>УФО</v>
      </c>
      <c r="F25" s="106" t="str">
        <f>призеры!F73</f>
        <v>Свердловская, Екатеринбург, СШ</v>
      </c>
      <c r="G25" s="106">
        <f>призеры!G73</f>
        <v>0</v>
      </c>
      <c r="H25" s="107" t="str">
        <f>призеры!H73</f>
        <v>Селянина О.В., Федосеев М.Е.</v>
      </c>
      <c r="I25" s="32"/>
      <c r="J25" s="33"/>
    </row>
    <row r="26" spans="1:10" ht="24" customHeight="1" thickBot="1">
      <c r="A26" s="128"/>
      <c r="B26" s="96" t="s">
        <v>6</v>
      </c>
      <c r="C26" s="108" t="str">
        <f>призеры!C74</f>
        <v>БУДАШ Илья Алексеевич</v>
      </c>
      <c r="D26" s="108" t="str">
        <f>призеры!D74</f>
        <v>21.07.02, КМС</v>
      </c>
      <c r="E26" s="108" t="str">
        <f>призеры!E74</f>
        <v>ЦФО</v>
      </c>
      <c r="F26" s="108" t="str">
        <f>призеры!F74</f>
        <v>Владимирская, Александров</v>
      </c>
      <c r="G26" s="108">
        <f>призеры!G74</f>
        <v>0</v>
      </c>
      <c r="H26" s="109" t="str">
        <f>призеры!H74</f>
        <v>Рычев СВ</v>
      </c>
      <c r="I26" s="32"/>
      <c r="J26" s="33"/>
    </row>
    <row r="27" spans="1:10" ht="9" customHeight="1">
      <c r="B27" s="12"/>
      <c r="C27" s="3"/>
      <c r="D27" s="4"/>
      <c r="E27" s="4"/>
      <c r="F27" s="5"/>
      <c r="G27" s="5"/>
      <c r="H27" s="3"/>
    </row>
    <row r="28" spans="1:10" ht="29.25" customHeight="1">
      <c r="A28" s="1"/>
      <c r="B28" s="2"/>
      <c r="C28" s="3"/>
      <c r="D28" s="4"/>
      <c r="E28" s="4"/>
      <c r="F28" s="5"/>
      <c r="G28" s="5"/>
      <c r="H28" s="3"/>
      <c r="J28" s="1"/>
    </row>
    <row r="29" spans="1:10" ht="12" customHeight="1">
      <c r="A29" s="1"/>
      <c r="B29" s="24" t="str">
        <f>[1]реквизиты!$A$6</f>
        <v>Гл. судья, судья ВК</v>
      </c>
      <c r="C29" s="6"/>
      <c r="D29" s="6"/>
      <c r="E29" s="27"/>
      <c r="F29" s="24" t="str">
        <f>[1]реквизиты!$G$6</f>
        <v>И.Р.Стахеев</v>
      </c>
      <c r="G29" s="24"/>
      <c r="H29" s="6"/>
    </row>
    <row r="30" spans="1:10" ht="21.75" customHeight="1">
      <c r="A30" s="1"/>
      <c r="B30" s="24"/>
      <c r="C30" s="7"/>
      <c r="D30" s="7"/>
      <c r="E30" s="28"/>
      <c r="F30" s="23" t="str">
        <f>[1]реквизиты!$G$7</f>
        <v>/ЦФО Владимирская/</v>
      </c>
      <c r="G30" s="23"/>
      <c r="H30" s="7"/>
    </row>
    <row r="31" spans="1:10" ht="12" customHeight="1">
      <c r="A31" s="1"/>
      <c r="B31" s="24" t="str">
        <f>[1]реквизиты!$A$8</f>
        <v>Гл. секретарь, судья ВК</v>
      </c>
      <c r="C31" s="7"/>
      <c r="D31" s="7"/>
      <c r="E31" s="28"/>
      <c r="F31" s="24" t="str">
        <f>[1]реквизиты!$G$8</f>
        <v>Д.Е.Вышегородцев</v>
      </c>
      <c r="G31" s="24"/>
      <c r="H31" s="6"/>
    </row>
    <row r="32" spans="1:10" ht="12" customHeight="1">
      <c r="C32" s="1"/>
      <c r="F32" t="str">
        <f>[1]реквизиты!$G$9</f>
        <v>/СФО Томская/</v>
      </c>
      <c r="H32" s="7"/>
    </row>
    <row r="37" spans="19:19">
      <c r="S37" t="s">
        <v>9</v>
      </c>
    </row>
  </sheetData>
  <mergeCells count="21">
    <mergeCell ref="A8:A11"/>
    <mergeCell ref="A13:A16"/>
    <mergeCell ref="A18:A21"/>
    <mergeCell ref="A23:A26"/>
    <mergeCell ref="I8:I9"/>
    <mergeCell ref="J8:J9"/>
    <mergeCell ref="I10:I11"/>
    <mergeCell ref="J10:J11"/>
    <mergeCell ref="G6:G7"/>
    <mergeCell ref="H6:H7"/>
    <mergeCell ref="I6:I7"/>
    <mergeCell ref="B6:B7"/>
    <mergeCell ref="C6:C7"/>
    <mergeCell ref="D6:D7"/>
    <mergeCell ref="E6:E7"/>
    <mergeCell ref="F6:F7"/>
    <mergeCell ref="A1:I1"/>
    <mergeCell ref="A2:I2"/>
    <mergeCell ref="A3:I3"/>
    <mergeCell ref="A4:I4"/>
    <mergeCell ref="A5:I5"/>
  </mergeCells>
  <conditionalFormatting sqref="G17 G22">
    <cfRule type="cellIs" dxfId="2" priority="2" stopIfTrue="1" operator="equal">
      <formula>0</formula>
    </cfRule>
  </conditionalFormatting>
  <printOptions horizontalCentered="1"/>
  <pageMargins left="0" right="0" top="0.15748031496062992" bottom="0.11811023622047245" header="0.6692913385826772" footer="0.59055118110236227"/>
  <pageSetup paperSize="9" scale="94" pageOrder="overThenDown" orientation="portrait" copies="2" r:id="rId1"/>
  <headerFooter alignWithMargins="0"/>
  <rowBreaks count="1" manualBreakCount="1">
    <brk id="32" max="7" man="1"/>
  </rowBreaks>
  <colBreaks count="2" manualBreakCount="2">
    <brk id="13" max="1048575" man="1"/>
    <brk id="14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S63"/>
  <sheetViews>
    <sheetView zoomScaleNormal="100" workbookViewId="0">
      <selection activeCell="A2" sqref="A2:I2"/>
    </sheetView>
  </sheetViews>
  <sheetFormatPr defaultRowHeight="12.75"/>
  <cols>
    <col min="1" max="1" width="6.85546875" customWidth="1"/>
    <col min="2" max="2" width="6.7109375" customWidth="1"/>
    <col min="3" max="3" width="21.85546875" customWidth="1"/>
    <col min="4" max="4" width="13.85546875" customWidth="1"/>
    <col min="5" max="5" width="8.140625" style="29" customWidth="1"/>
    <col min="6" max="6" width="17.7109375" customWidth="1"/>
    <col min="7" max="7" width="8" customWidth="1"/>
    <col min="8" max="8" width="20" customWidth="1"/>
    <col min="9" max="9" width="0.140625" customWidth="1"/>
  </cols>
  <sheetData>
    <row r="1" spans="1:10" ht="19.899999999999999" customHeight="1">
      <c r="A1" s="110" t="s">
        <v>7</v>
      </c>
      <c r="B1" s="110"/>
      <c r="C1" s="110"/>
      <c r="D1" s="110"/>
      <c r="E1" s="110"/>
      <c r="F1" s="110"/>
      <c r="G1" s="110"/>
      <c r="H1" s="110"/>
      <c r="I1" s="110"/>
    </row>
    <row r="2" spans="1:10" ht="15" customHeight="1">
      <c r="A2" s="111" t="s">
        <v>146</v>
      </c>
      <c r="B2" s="111"/>
      <c r="C2" s="111"/>
      <c r="D2" s="111"/>
      <c r="E2" s="111"/>
      <c r="F2" s="111"/>
      <c r="G2" s="111"/>
      <c r="H2" s="111"/>
      <c r="I2" s="111"/>
    </row>
    <row r="3" spans="1:10" ht="47.45" customHeight="1">
      <c r="A3" s="133" t="str">
        <f>[1]реквизиты!$A$2</f>
        <v>Первенство России по самбо среди юношей и девушек 2002-03г.р.  (15-16 лет)</v>
      </c>
      <c r="B3" s="133"/>
      <c r="C3" s="133"/>
      <c r="D3" s="133"/>
      <c r="E3" s="133"/>
      <c r="F3" s="133"/>
      <c r="G3" s="133"/>
      <c r="H3" s="133"/>
      <c r="I3" s="133"/>
    </row>
    <row r="4" spans="1:10" ht="16.5" customHeight="1" thickBot="1">
      <c r="A4" s="111" t="str">
        <f>[1]реквизиты!$A$3</f>
        <v>26-30.09.2018г.                                              г.Раменское</v>
      </c>
      <c r="B4" s="111"/>
      <c r="C4" s="111"/>
      <c r="D4" s="111"/>
      <c r="E4" s="111"/>
      <c r="F4" s="111"/>
      <c r="G4" s="111"/>
      <c r="H4" s="111"/>
      <c r="I4" s="111"/>
    </row>
    <row r="5" spans="1:10" ht="3.75" hidden="1" customHeight="1" thickBot="1">
      <c r="A5" s="111"/>
      <c r="B5" s="111"/>
      <c r="C5" s="111"/>
      <c r="D5" s="111"/>
      <c r="E5" s="111"/>
      <c r="F5" s="111"/>
      <c r="G5" s="111"/>
      <c r="H5" s="111"/>
      <c r="I5" s="111"/>
    </row>
    <row r="6" spans="1:10" ht="11.1" customHeight="1">
      <c r="B6" s="119" t="s">
        <v>0</v>
      </c>
      <c r="C6" s="121" t="s">
        <v>1</v>
      </c>
      <c r="D6" s="121" t="s">
        <v>2</v>
      </c>
      <c r="E6" s="121" t="s">
        <v>12</v>
      </c>
      <c r="F6" s="121" t="s">
        <v>13</v>
      </c>
      <c r="G6" s="129"/>
      <c r="H6" s="131" t="s">
        <v>3</v>
      </c>
      <c r="I6" s="113"/>
    </row>
    <row r="7" spans="1:10" ht="13.5" customHeight="1" thickBot="1">
      <c r="B7" s="120"/>
      <c r="C7" s="122"/>
      <c r="D7" s="122"/>
      <c r="E7" s="122"/>
      <c r="F7" s="122"/>
      <c r="G7" s="130"/>
      <c r="H7" s="132"/>
      <c r="I7" s="113"/>
    </row>
    <row r="8" spans="1:10" ht="24" customHeight="1">
      <c r="A8" s="134" t="str">
        <f>призеры!A8</f>
        <v>42 кг</v>
      </c>
      <c r="B8" s="73" t="s">
        <v>4</v>
      </c>
      <c r="C8" s="40" t="str">
        <f>призеры!C8</f>
        <v>УСОЛЬЦЕВ Богдан Сергеевич</v>
      </c>
      <c r="D8" s="40" t="str">
        <f>призеры!D8</f>
        <v>24.08.04, 1р</v>
      </c>
      <c r="E8" s="40" t="str">
        <f>призеры!E8</f>
        <v>ЦФО</v>
      </c>
      <c r="F8" s="40" t="str">
        <f>призеры!F8</f>
        <v>Московская, МАУ "ФОК", МО</v>
      </c>
      <c r="G8" s="40"/>
      <c r="H8" s="41" t="str">
        <f>призеры!H8</f>
        <v>Абрамов А.Г. Герасименко Д.В.</v>
      </c>
      <c r="I8" s="117"/>
      <c r="J8" s="118">
        <v>1</v>
      </c>
    </row>
    <row r="9" spans="1:10" ht="24" customHeight="1">
      <c r="A9" s="135"/>
      <c r="B9" s="78" t="s">
        <v>5</v>
      </c>
      <c r="C9" s="39" t="str">
        <f>призеры!C9</f>
        <v>ИСАЯН Владислав Валерьевич</v>
      </c>
      <c r="D9" s="39" t="str">
        <f>призеры!D9</f>
        <v>09.08.02, КМС</v>
      </c>
      <c r="E9" s="39" t="str">
        <f>призеры!E9</f>
        <v>СФО</v>
      </c>
      <c r="F9" s="39" t="str">
        <f>призеры!F9</f>
        <v>Алтайский, Заринск, МО</v>
      </c>
      <c r="G9" s="39"/>
      <c r="H9" s="42" t="str">
        <f>призеры!H9</f>
        <v>Блинов А.В. Тюкин СГ</v>
      </c>
      <c r="I9" s="117"/>
      <c r="J9" s="118"/>
    </row>
    <row r="10" spans="1:10" ht="24" customHeight="1">
      <c r="A10" s="135"/>
      <c r="B10" s="78" t="s">
        <v>6</v>
      </c>
      <c r="C10" s="39" t="str">
        <f>призеры!C10</f>
        <v xml:space="preserve">ПЕНЬКОВИЧ Егор Сергеевич </v>
      </c>
      <c r="D10" s="39" t="str">
        <f>призеры!D10</f>
        <v>23.01.03, 1р</v>
      </c>
      <c r="E10" s="39" t="str">
        <f>призеры!E10</f>
        <v>СФО</v>
      </c>
      <c r="F10" s="39" t="str">
        <f>призеры!F10</f>
        <v>Иркутская,  Иркутск, МО</v>
      </c>
      <c r="G10" s="39"/>
      <c r="H10" s="42" t="str">
        <f>призеры!H10</f>
        <v>Пенькович Н. С.</v>
      </c>
      <c r="I10" s="117"/>
      <c r="J10" s="118">
        <v>2</v>
      </c>
    </row>
    <row r="11" spans="1:10" ht="24" customHeight="1" thickBot="1">
      <c r="A11" s="136"/>
      <c r="B11" s="79" t="s">
        <v>6</v>
      </c>
      <c r="C11" s="43" t="str">
        <f>призеры!C11</f>
        <v>КУЗЬМИН Егор Романович</v>
      </c>
      <c r="D11" s="43" t="str">
        <f>призеры!D11</f>
        <v>06.05.03, 1р</v>
      </c>
      <c r="E11" s="43" t="str">
        <f>призеры!E11</f>
        <v>МОС</v>
      </c>
      <c r="F11" s="43" t="str">
        <f>призеры!F11</f>
        <v>Москва, СШ "Борец"</v>
      </c>
      <c r="G11" s="43"/>
      <c r="H11" s="44" t="str">
        <f>призеры!H11</f>
        <v>Бойченко И.А.</v>
      </c>
      <c r="I11" s="117"/>
      <c r="J11" s="118"/>
    </row>
    <row r="12" spans="1:10" ht="12.95" hidden="1" customHeight="1">
      <c r="A12" s="85"/>
      <c r="B12" s="94" t="s">
        <v>6</v>
      </c>
      <c r="C12" s="55" t="str">
        <f>призеры!C12</f>
        <v>ЕРМОЛЕНКО Данил Алексеевич</v>
      </c>
      <c r="D12" s="55" t="str">
        <f>призеры!D12</f>
        <v>12.10.02, 1р</v>
      </c>
      <c r="E12" s="55" t="str">
        <f>призеры!E12</f>
        <v>ПФО</v>
      </c>
      <c r="F12" s="55" t="str">
        <f>призеры!F12</f>
        <v>Нижегородская, Н.Новгород, ПР</v>
      </c>
      <c r="G12" s="55"/>
      <c r="H12" s="56" t="str">
        <f>призеры!H12</f>
        <v>Додонов АИ Мокеичев АВ</v>
      </c>
      <c r="I12" s="137"/>
      <c r="J12" s="118">
        <v>3</v>
      </c>
    </row>
    <row r="13" spans="1:10" ht="12.95" hidden="1" customHeight="1">
      <c r="A13" s="85"/>
      <c r="B13" s="86"/>
      <c r="C13" s="39"/>
      <c r="D13" s="39"/>
      <c r="E13" s="39"/>
      <c r="F13" s="39"/>
      <c r="G13" s="39"/>
      <c r="H13" s="42"/>
      <c r="I13" s="137"/>
      <c r="J13" s="118"/>
    </row>
    <row r="14" spans="1:10" ht="12.95" hidden="1" customHeight="1">
      <c r="A14" s="85"/>
      <c r="B14" s="86" t="s">
        <v>6</v>
      </c>
      <c r="C14" s="39">
        <f>призеры!C14</f>
        <v>0</v>
      </c>
      <c r="D14" s="39">
        <f>призеры!D14</f>
        <v>0</v>
      </c>
      <c r="E14" s="39">
        <f>призеры!E14</f>
        <v>0</v>
      </c>
      <c r="F14" s="39">
        <f>призеры!F14</f>
        <v>0</v>
      </c>
      <c r="G14" s="39"/>
      <c r="H14" s="42">
        <f>призеры!H14</f>
        <v>0</v>
      </c>
      <c r="I14" s="32"/>
      <c r="J14" s="118">
        <v>4</v>
      </c>
    </row>
    <row r="15" spans="1:10" ht="12.95" hidden="1" customHeight="1" thickBot="1">
      <c r="A15" s="87"/>
      <c r="B15" s="88"/>
      <c r="C15" s="43"/>
      <c r="D15" s="43"/>
      <c r="E15" s="43"/>
      <c r="F15" s="43"/>
      <c r="G15" s="43"/>
      <c r="H15" s="44"/>
      <c r="I15" s="32"/>
      <c r="J15" s="118"/>
    </row>
    <row r="16" spans="1:10" ht="12.95" hidden="1" customHeight="1">
      <c r="A16" s="67"/>
      <c r="B16" s="89" t="s">
        <v>10</v>
      </c>
      <c r="C16" s="55" t="s">
        <v>17</v>
      </c>
      <c r="D16" s="55" t="s">
        <v>18</v>
      </c>
      <c r="E16" s="55" t="s">
        <v>15</v>
      </c>
      <c r="F16" s="55" t="s">
        <v>19</v>
      </c>
      <c r="G16" s="90"/>
      <c r="H16" s="55" t="s">
        <v>20</v>
      </c>
      <c r="I16" s="32"/>
    </row>
    <row r="17" spans="1:10" ht="12.95" hidden="1" customHeight="1">
      <c r="A17" s="65"/>
      <c r="B17" s="91"/>
      <c r="C17" s="39"/>
      <c r="D17" s="39"/>
      <c r="E17" s="39"/>
      <c r="F17" s="39"/>
      <c r="G17" s="92"/>
      <c r="H17" s="39"/>
      <c r="I17" s="32"/>
    </row>
    <row r="18" spans="1:10" ht="12.95" hidden="1" customHeight="1">
      <c r="A18" s="65"/>
      <c r="B18" s="91" t="s">
        <v>10</v>
      </c>
      <c r="C18" s="39" t="s">
        <v>21</v>
      </c>
      <c r="D18" s="39" t="s">
        <v>22</v>
      </c>
      <c r="E18" s="39" t="s">
        <v>15</v>
      </c>
      <c r="F18" s="39" t="s">
        <v>23</v>
      </c>
      <c r="G18" s="92"/>
      <c r="H18" s="39" t="s">
        <v>24</v>
      </c>
      <c r="I18" s="137"/>
    </row>
    <row r="19" spans="1:10" ht="12.95" hidden="1" customHeight="1" thickBot="1">
      <c r="A19" s="66"/>
      <c r="B19" s="93"/>
      <c r="C19" s="39"/>
      <c r="D19" s="39"/>
      <c r="E19" s="39"/>
      <c r="F19" s="39"/>
      <c r="G19" s="92"/>
      <c r="H19" s="39"/>
      <c r="I19" s="137"/>
    </row>
    <row r="20" spans="1:10" ht="6" customHeight="1" thickBot="1">
      <c r="B20" s="8"/>
      <c r="C20" s="76"/>
      <c r="D20" s="76"/>
      <c r="E20" s="77"/>
      <c r="F20" s="76"/>
      <c r="G20" s="76"/>
      <c r="H20" s="76"/>
      <c r="I20" s="11"/>
    </row>
    <row r="21" spans="1:10" ht="23.1" customHeight="1">
      <c r="A21" s="134" t="str">
        <f>призеры!A15</f>
        <v>46 кг</v>
      </c>
      <c r="B21" s="73" t="s">
        <v>4</v>
      </c>
      <c r="C21" s="40" t="str">
        <f>призеры!C15</f>
        <v>АРБУЗОВ Тимур Денисович</v>
      </c>
      <c r="D21" s="40" t="str">
        <f>призеры!D15</f>
        <v>14.04.04, 1юн</v>
      </c>
      <c r="E21" s="40" t="str">
        <f>призеры!E15</f>
        <v>ЮФО</v>
      </c>
      <c r="F21" s="40" t="str">
        <f>призеры!F15</f>
        <v>Краснодарский, Тихорецкий</v>
      </c>
      <c r="G21" s="40"/>
      <c r="H21" s="41" t="str">
        <f>призеры!H15</f>
        <v>Козлова ВВ</v>
      </c>
      <c r="I21" s="32"/>
      <c r="J21" s="33"/>
    </row>
    <row r="22" spans="1:10" ht="23.1" customHeight="1">
      <c r="A22" s="135"/>
      <c r="B22" s="62" t="s">
        <v>5</v>
      </c>
      <c r="C22" s="39" t="str">
        <f>призеры!C16</f>
        <v>АХМЕДОВ Ахмед Ихтибарович</v>
      </c>
      <c r="D22" s="39" t="str">
        <f>призеры!D16</f>
        <v>04.11.03, 1р</v>
      </c>
      <c r="E22" s="39" t="str">
        <f>призеры!E16</f>
        <v>ПФО</v>
      </c>
      <c r="F22" s="39" t="str">
        <f>призеры!F16</f>
        <v>Саратовская, Саратов, "Динамо"</v>
      </c>
      <c r="G22" s="39"/>
      <c r="H22" s="42" t="str">
        <f>призеры!H16</f>
        <v>Рожков В.И.</v>
      </c>
      <c r="I22" s="32"/>
      <c r="J22" s="33"/>
    </row>
    <row r="23" spans="1:10" ht="23.1" customHeight="1">
      <c r="A23" s="135"/>
      <c r="B23" s="62" t="s">
        <v>6</v>
      </c>
      <c r="C23" s="39" t="str">
        <f>призеры!C17</f>
        <v>ЯКОВЛЕВ Денис Вадимович</v>
      </c>
      <c r="D23" s="39" t="str">
        <f>призеры!D17</f>
        <v>12.07.03, 1р</v>
      </c>
      <c r="E23" s="39" t="str">
        <f>призеры!E17</f>
        <v>СФО</v>
      </c>
      <c r="F23" s="39" t="str">
        <f>призеры!F17</f>
        <v>Новосибирская, Новосибирск, МО</v>
      </c>
      <c r="G23" s="39"/>
      <c r="H23" s="42" t="str">
        <f>призеры!H17</f>
        <v>Лепяхов С.В. Лепяхова Н.А</v>
      </c>
      <c r="I23" s="32"/>
      <c r="J23" s="33"/>
    </row>
    <row r="24" spans="1:10" ht="23.1" customHeight="1" thickBot="1">
      <c r="A24" s="136"/>
      <c r="B24" s="64" t="s">
        <v>6</v>
      </c>
      <c r="C24" s="43" t="str">
        <f>призеры!C18</f>
        <v>ИВАНОВ Алексей Викторович</v>
      </c>
      <c r="D24" s="43" t="str">
        <f>призеры!D18</f>
        <v>08.01.02, кмс</v>
      </c>
      <c r="E24" s="43" t="str">
        <f>призеры!E18</f>
        <v>УФО</v>
      </c>
      <c r="F24" s="43" t="str">
        <f>призеры!F18</f>
        <v>Курганская, Курган, СШОР</v>
      </c>
      <c r="G24" s="43"/>
      <c r="H24" s="44" t="str">
        <f>призеры!H18</f>
        <v>Осипов В.Ю.
Печерских В.И.</v>
      </c>
      <c r="I24" s="32"/>
      <c r="J24" s="33"/>
    </row>
    <row r="25" spans="1:10" ht="12" customHeight="1" thickBot="1">
      <c r="B25" s="13"/>
      <c r="C25" s="47"/>
      <c r="D25" s="47"/>
      <c r="E25" s="48"/>
      <c r="F25" s="47"/>
      <c r="G25" s="47"/>
      <c r="H25" s="47"/>
      <c r="I25" s="11"/>
    </row>
    <row r="26" spans="1:10" ht="23.1" customHeight="1">
      <c r="A26" s="123" t="str">
        <f>призеры!A22</f>
        <v>50 кг</v>
      </c>
      <c r="B26" s="73" t="s">
        <v>4</v>
      </c>
      <c r="C26" s="40" t="str">
        <f>призеры!C22</f>
        <v>ШАМСУТДИНОВ Дамир Фаргатович</v>
      </c>
      <c r="D26" s="40" t="str">
        <f>призеры!D22</f>
        <v>01.07.02, кмс</v>
      </c>
      <c r="E26" s="40" t="str">
        <f>призеры!E22</f>
        <v>ПФО</v>
      </c>
      <c r="F26" s="40" t="str">
        <f>призеры!F22</f>
        <v>Башкортостан, Давлеканово, ЮР</v>
      </c>
      <c r="G26" s="40"/>
      <c r="H26" s="41" t="str">
        <f>призеры!H22</f>
        <v>Лоншаков ЮБ</v>
      </c>
      <c r="I26" s="32"/>
      <c r="J26" s="33"/>
    </row>
    <row r="27" spans="1:10" ht="23.1" customHeight="1">
      <c r="A27" s="124"/>
      <c r="B27" s="62" t="s">
        <v>5</v>
      </c>
      <c r="C27" s="39" t="str">
        <f>призеры!C23</f>
        <v>АГАДЖАНЯН Ален Ишханович</v>
      </c>
      <c r="D27" s="39" t="str">
        <f>призеры!D23</f>
        <v>07.01.02, КМС</v>
      </c>
      <c r="E27" s="39" t="str">
        <f>призеры!E23</f>
        <v>СФО</v>
      </c>
      <c r="F27" s="39" t="str">
        <f>призеры!F23</f>
        <v>Красноярский, Красноярск, МО</v>
      </c>
      <c r="G27" s="39"/>
      <c r="H27" s="42" t="str">
        <f>призеры!H23</f>
        <v>Гусаров В.П.</v>
      </c>
      <c r="I27" s="32"/>
      <c r="J27" s="33"/>
    </row>
    <row r="28" spans="1:10" ht="23.1" customHeight="1">
      <c r="A28" s="124"/>
      <c r="B28" s="62" t="s">
        <v>6</v>
      </c>
      <c r="C28" s="39" t="str">
        <f>призеры!C24</f>
        <v>ТУГУЗ Тагир Муратович</v>
      </c>
      <c r="D28" s="39" t="str">
        <f>призеры!D24</f>
        <v>03.12.03, 1р</v>
      </c>
      <c r="E28" s="39" t="str">
        <f>призеры!E24</f>
        <v>ЮФО</v>
      </c>
      <c r="F28" s="39" t="str">
        <f>призеры!F24</f>
        <v>Р.Адыгея, Майкоп</v>
      </c>
      <c r="G28" s="39"/>
      <c r="H28" s="42" t="str">
        <f>призеры!H24</f>
        <v>Хабаху, А, Хакуринов Д</v>
      </c>
      <c r="I28" s="32"/>
      <c r="J28" s="33"/>
    </row>
    <row r="29" spans="1:10" ht="23.1" customHeight="1" thickBot="1">
      <c r="A29" s="125"/>
      <c r="B29" s="64" t="s">
        <v>6</v>
      </c>
      <c r="C29" s="43" t="str">
        <f>призеры!C25</f>
        <v>КУКУШКИН Иван Сергеевич</v>
      </c>
      <c r="D29" s="43" t="str">
        <f>призеры!D25</f>
        <v>11.06.03, 1р</v>
      </c>
      <c r="E29" s="43" t="str">
        <f>призеры!E25</f>
        <v>ЦФО</v>
      </c>
      <c r="F29" s="43" t="str">
        <f>призеры!F25</f>
        <v>Ярославская, Ярославль, ЮР</v>
      </c>
      <c r="G29" s="43"/>
      <c r="H29" s="44" t="str">
        <f>призеры!H25</f>
        <v>Сапожников СВ, Сапожников В.С.</v>
      </c>
      <c r="I29" s="32"/>
      <c r="J29" s="33"/>
    </row>
    <row r="30" spans="1:10" ht="12" customHeight="1" thickBot="1">
      <c r="A30" s="30"/>
      <c r="B30" s="12"/>
      <c r="C30" s="80"/>
      <c r="D30" s="81"/>
      <c r="E30" s="81"/>
      <c r="F30" s="82"/>
      <c r="G30" s="47"/>
      <c r="H30" s="83"/>
      <c r="I30" s="32"/>
    </row>
    <row r="31" spans="1:10" ht="23.1" customHeight="1">
      <c r="A31" s="114" t="str">
        <f>призеры!A29</f>
        <v>55 кг</v>
      </c>
      <c r="B31" s="73" t="s">
        <v>4</v>
      </c>
      <c r="C31" s="40" t="str">
        <f>призеры!C29</f>
        <v>КОЛЬЖАНОВ Денис Игоревич</v>
      </c>
      <c r="D31" s="40" t="str">
        <f>призеры!D29</f>
        <v>29.07.02, 1р</v>
      </c>
      <c r="E31" s="40" t="str">
        <f>призеры!E29</f>
        <v>ПФО</v>
      </c>
      <c r="F31" s="40" t="str">
        <f>призеры!F29</f>
        <v>Саратовская, Балашов, ФСОП "Россия"</v>
      </c>
      <c r="G31" s="40"/>
      <c r="H31" s="41" t="str">
        <f>призеры!H29</f>
        <v>Разваляев С.В.</v>
      </c>
      <c r="I31" s="32"/>
      <c r="J31" s="33"/>
    </row>
    <row r="32" spans="1:10" ht="23.1" customHeight="1">
      <c r="A32" s="115"/>
      <c r="B32" s="62" t="s">
        <v>5</v>
      </c>
      <c r="C32" s="39" t="str">
        <f>призеры!C30</f>
        <v>ДАГОЕВ Али Ахмедович</v>
      </c>
      <c r="D32" s="39" t="str">
        <f>призеры!D30</f>
        <v>26.03.02, кмс</v>
      </c>
      <c r="E32" s="39" t="str">
        <f>призеры!E30</f>
        <v>МОС</v>
      </c>
      <c r="F32" s="39" t="str">
        <f>призеры!F30</f>
        <v>Москва, ГБОУ ЦСиО "Самбо-70" Москомспорта</v>
      </c>
      <c r="G32" s="39"/>
      <c r="H32" s="42" t="str">
        <f>призеры!H30</f>
        <v>Богомолов В.А., Мартынов И.В.</v>
      </c>
      <c r="I32" s="32"/>
      <c r="J32" s="33"/>
    </row>
    <row r="33" spans="1:10" ht="23.1" customHeight="1">
      <c r="A33" s="115"/>
      <c r="B33" s="62" t="s">
        <v>6</v>
      </c>
      <c r="C33" s="39" t="str">
        <f>призеры!C31</f>
        <v>ДЕДОВ Вадим Вячеславович</v>
      </c>
      <c r="D33" s="39" t="str">
        <f>призеры!D31</f>
        <v>31.10.02, кмс</v>
      </c>
      <c r="E33" s="39" t="str">
        <f>призеры!E31</f>
        <v>МОС</v>
      </c>
      <c r="F33" s="39" t="str">
        <f>призеры!F31</f>
        <v>Москва, СШ "Битца"</v>
      </c>
      <c r="G33" s="39"/>
      <c r="H33" s="42" t="str">
        <f>призеры!H31</f>
        <v>Абрамов А.Г. Герасименко Д.В.</v>
      </c>
      <c r="I33" s="32"/>
      <c r="J33" s="33"/>
    </row>
    <row r="34" spans="1:10" ht="23.1" customHeight="1" thickBot="1">
      <c r="A34" s="116"/>
      <c r="B34" s="64" t="s">
        <v>6</v>
      </c>
      <c r="C34" s="43" t="str">
        <f>призеры!C32</f>
        <v>ШЕТКИН Артем Алексеевич</v>
      </c>
      <c r="D34" s="43" t="str">
        <f>призеры!D32</f>
        <v>23.10.03, 1р</v>
      </c>
      <c r="E34" s="43" t="str">
        <f>призеры!E32</f>
        <v>ЦФО</v>
      </c>
      <c r="F34" s="43" t="str">
        <f>призеры!F32</f>
        <v>Московская, Можайск, МО</v>
      </c>
      <c r="G34" s="43"/>
      <c r="H34" s="44" t="str">
        <f>призеры!H32</f>
        <v>Нагулин А.В. Степанов И.М.</v>
      </c>
      <c r="I34" s="32"/>
      <c r="J34" s="33"/>
    </row>
    <row r="35" spans="1:10" ht="12" customHeight="1" thickBot="1">
      <c r="A35" s="30"/>
      <c r="B35" s="12"/>
      <c r="C35" s="80"/>
      <c r="D35" s="81"/>
      <c r="E35" s="81"/>
      <c r="F35" s="82"/>
      <c r="G35" s="82"/>
      <c r="H35" s="83"/>
      <c r="I35" s="32"/>
    </row>
    <row r="36" spans="1:10" ht="23.1" customHeight="1">
      <c r="A36" s="123" t="str">
        <f>призеры!A36</f>
        <v>60 кг</v>
      </c>
      <c r="B36" s="73" t="s">
        <v>4</v>
      </c>
      <c r="C36" s="40" t="str">
        <f>призеры!C36</f>
        <v>ЛОБАНОВ Максим Георгиевич</v>
      </c>
      <c r="D36" s="40" t="str">
        <f>призеры!D36</f>
        <v>06.03.02, кмс</v>
      </c>
      <c r="E36" s="40" t="str">
        <f>призеры!E36</f>
        <v>МОС</v>
      </c>
      <c r="F36" s="40" t="str">
        <f>призеры!F36</f>
        <v>Москва, ГБОУ ЦСиО "Самбо-70" Москомспорта</v>
      </c>
      <c r="G36" s="40"/>
      <c r="H36" s="41" t="str">
        <f>призеры!H36</f>
        <v>Кузнецов С.В., Вашурин В.В.</v>
      </c>
      <c r="I36" s="32"/>
      <c r="J36" s="33"/>
    </row>
    <row r="37" spans="1:10" ht="23.1" customHeight="1">
      <c r="A37" s="124"/>
      <c r="B37" s="62" t="s">
        <v>5</v>
      </c>
      <c r="C37" s="39" t="str">
        <f>призеры!C37</f>
        <v>ПЕТРОВ Владимир Владимирович</v>
      </c>
      <c r="D37" s="39" t="str">
        <f>призеры!D37</f>
        <v>01.07.02, кмс</v>
      </c>
      <c r="E37" s="39" t="str">
        <f>призеры!E37</f>
        <v>ЦФО</v>
      </c>
      <c r="F37" s="39" t="str">
        <f>призеры!F37</f>
        <v>Тульская, Тула</v>
      </c>
      <c r="G37" s="39"/>
      <c r="H37" s="42" t="str">
        <f>призеры!H37</f>
        <v>Самборский СВ</v>
      </c>
      <c r="I37" s="32"/>
      <c r="J37" s="33"/>
    </row>
    <row r="38" spans="1:10" ht="23.1" customHeight="1">
      <c r="A38" s="124"/>
      <c r="B38" s="62" t="s">
        <v>6</v>
      </c>
      <c r="C38" s="39" t="str">
        <f>призеры!C38</f>
        <v>ДЗАУРОВ Хусен Алиевич</v>
      </c>
      <c r="D38" s="39" t="str">
        <f>призеры!D38</f>
        <v>03.05.02, 1р</v>
      </c>
      <c r="E38" s="39" t="str">
        <f>призеры!E38</f>
        <v>МОС</v>
      </c>
      <c r="F38" s="39" t="str">
        <f>призеры!F38</f>
        <v>Москва, Юность Москвы</v>
      </c>
      <c r="G38" s="39"/>
      <c r="H38" s="42" t="str">
        <f>призеры!H38</f>
        <v>Никитин А.М.</v>
      </c>
      <c r="I38" s="32"/>
      <c r="J38" s="33"/>
    </row>
    <row r="39" spans="1:10" ht="23.1" customHeight="1" thickBot="1">
      <c r="A39" s="125"/>
      <c r="B39" s="64" t="s">
        <v>6</v>
      </c>
      <c r="C39" s="43" t="str">
        <f>призеры!C39</f>
        <v>КАНИДОВ Михаил Васильевич</v>
      </c>
      <c r="D39" s="43" t="str">
        <f>призеры!D39</f>
        <v>23.05.02, кмс</v>
      </c>
      <c r="E39" s="43" t="str">
        <f>призеры!E39</f>
        <v>ЦФО</v>
      </c>
      <c r="F39" s="43" t="str">
        <f>призеры!F39</f>
        <v>Рязанская, Рязань, ПР</v>
      </c>
      <c r="G39" s="43"/>
      <c r="H39" s="44" t="str">
        <f>призеры!H39</f>
        <v>Яковенко ДВ Савельев ЕА</v>
      </c>
      <c r="I39" s="32"/>
      <c r="J39" s="33"/>
    </row>
    <row r="40" spans="1:10" ht="23.1" hidden="1" customHeight="1">
      <c r="A40" s="57"/>
      <c r="B40" s="74" t="s">
        <v>10</v>
      </c>
      <c r="C40" s="55" t="s">
        <v>39</v>
      </c>
      <c r="D40" s="55" t="s">
        <v>40</v>
      </c>
      <c r="E40" s="55" t="s">
        <v>37</v>
      </c>
      <c r="F40" s="55" t="s">
        <v>41</v>
      </c>
      <c r="G40" s="55"/>
      <c r="H40" s="55" t="s">
        <v>42</v>
      </c>
      <c r="I40" s="32"/>
    </row>
    <row r="41" spans="1:10" ht="23.1" hidden="1" customHeight="1" thickBot="1">
      <c r="A41" s="58"/>
      <c r="B41" s="64" t="s">
        <v>10</v>
      </c>
      <c r="C41" s="39" t="s">
        <v>43</v>
      </c>
      <c r="D41" s="39" t="s">
        <v>44</v>
      </c>
      <c r="E41" s="39" t="s">
        <v>45</v>
      </c>
      <c r="F41" s="39" t="s">
        <v>46</v>
      </c>
      <c r="G41" s="39"/>
      <c r="H41" s="39" t="s">
        <v>47</v>
      </c>
      <c r="I41" s="32"/>
    </row>
    <row r="42" spans="1:10" ht="12" customHeight="1" thickBot="1">
      <c r="B42" s="75"/>
      <c r="C42" s="76"/>
      <c r="D42" s="76"/>
      <c r="E42" s="77"/>
      <c r="F42" s="76"/>
      <c r="G42" s="76"/>
      <c r="H42" s="84"/>
      <c r="I42" s="11"/>
    </row>
    <row r="43" spans="1:10" ht="23.1" customHeight="1">
      <c r="A43" s="123" t="str">
        <f>призеры!A43</f>
        <v>66 кг</v>
      </c>
      <c r="B43" s="73" t="s">
        <v>4</v>
      </c>
      <c r="C43" s="40" t="str">
        <f>призеры!C43</f>
        <v>ТЮХЛОВ Иван Дмитриевич</v>
      </c>
      <c r="D43" s="40" t="str">
        <f>призеры!D43</f>
        <v>25.02.03, кмс</v>
      </c>
      <c r="E43" s="40" t="str">
        <f>призеры!E43</f>
        <v>ЦФО</v>
      </c>
      <c r="F43" s="40" t="str">
        <f>призеры!F43</f>
        <v>Московская, Можайск, МО</v>
      </c>
      <c r="G43" s="40"/>
      <c r="H43" s="41" t="str">
        <f>призеры!H43</f>
        <v>Нагулин В.А.</v>
      </c>
      <c r="I43" s="32"/>
      <c r="J43" s="33"/>
    </row>
    <row r="44" spans="1:10" ht="23.1" customHeight="1">
      <c r="A44" s="124"/>
      <c r="B44" s="62" t="s">
        <v>5</v>
      </c>
      <c r="C44" s="39" t="str">
        <f>призеры!C44</f>
        <v>СЁМОЧКИН Максим Романович</v>
      </c>
      <c r="D44" s="39" t="str">
        <f>призеры!D44</f>
        <v>21.03.02, 3р</v>
      </c>
      <c r="E44" s="39" t="str">
        <f>призеры!E44</f>
        <v>МОС</v>
      </c>
      <c r="F44" s="39" t="str">
        <f>призеры!F44</f>
        <v>Москва, ГБОУ ЦСиО "Самбо-70" Москомспорта</v>
      </c>
      <c r="G44" s="39"/>
      <c r="H44" s="42" t="str">
        <f>призеры!H44</f>
        <v>Богомолов В.А., Мартынов И.В.</v>
      </c>
      <c r="I44" s="32"/>
      <c r="J44" s="33"/>
    </row>
    <row r="45" spans="1:10" ht="23.1" customHeight="1">
      <c r="A45" s="124"/>
      <c r="B45" s="62" t="s">
        <v>6</v>
      </c>
      <c r="C45" s="39" t="str">
        <f>призеры!C45</f>
        <v>СТЕФАНОВ Павел Васильевич</v>
      </c>
      <c r="D45" s="39" t="str">
        <f>призеры!D45</f>
        <v>13.07.02, 3р</v>
      </c>
      <c r="E45" s="39" t="str">
        <f>призеры!E45</f>
        <v>МОС</v>
      </c>
      <c r="F45" s="39" t="str">
        <f>призеры!F45</f>
        <v>Москва, ГБОУ ЦСиО "Самбо-70" Москомспорта</v>
      </c>
      <c r="G45" s="39"/>
      <c r="H45" s="42" t="str">
        <f>призеры!H45</f>
        <v>Кабанов Д.Б., Богатырёв Д.В.</v>
      </c>
      <c r="I45" s="32"/>
      <c r="J45" s="33"/>
    </row>
    <row r="46" spans="1:10" ht="23.1" customHeight="1" thickBot="1">
      <c r="A46" s="125"/>
      <c r="B46" s="64" t="s">
        <v>6</v>
      </c>
      <c r="C46" s="43" t="str">
        <f>призеры!C46</f>
        <v>КУКУ Евгений Айдерович</v>
      </c>
      <c r="D46" s="43" t="str">
        <f>призеры!D46</f>
        <v>10.01.02, 1юн</v>
      </c>
      <c r="E46" s="43" t="str">
        <f>призеры!E46</f>
        <v>МОС</v>
      </c>
      <c r="F46" s="43" t="str">
        <f>призеры!F46</f>
        <v>Москва, СШ МГФСО</v>
      </c>
      <c r="G46" s="43"/>
      <c r="H46" s="44" t="str">
        <f>призеры!H46</f>
        <v>Аветисов А.В.</v>
      </c>
      <c r="I46" s="32"/>
      <c r="J46" s="33"/>
    </row>
    <row r="47" spans="1:10" ht="23.1" hidden="1" customHeight="1">
      <c r="A47" s="57"/>
      <c r="B47" s="38" t="s">
        <v>10</v>
      </c>
      <c r="C47" s="55" t="s">
        <v>48</v>
      </c>
      <c r="D47" s="55" t="s">
        <v>49</v>
      </c>
      <c r="E47" s="55" t="s">
        <v>45</v>
      </c>
      <c r="F47" s="55" t="s">
        <v>50</v>
      </c>
      <c r="G47" s="55">
        <v>0</v>
      </c>
      <c r="H47" s="56" t="s">
        <v>51</v>
      </c>
      <c r="I47" s="32"/>
    </row>
    <row r="48" spans="1:10" ht="23.1" hidden="1" customHeight="1" thickBot="1">
      <c r="A48" s="58"/>
      <c r="B48" s="35" t="s">
        <v>10</v>
      </c>
      <c r="C48" s="43" t="s">
        <v>52</v>
      </c>
      <c r="D48" s="43" t="s">
        <v>53</v>
      </c>
      <c r="E48" s="43" t="s">
        <v>38</v>
      </c>
      <c r="F48" s="43" t="s">
        <v>54</v>
      </c>
      <c r="G48" s="43">
        <v>0</v>
      </c>
      <c r="H48" s="44" t="s">
        <v>55</v>
      </c>
      <c r="I48" s="32"/>
    </row>
    <row r="49" spans="1:19" ht="12" hidden="1" customHeight="1" thickBot="1">
      <c r="B49" s="13"/>
      <c r="C49" s="9"/>
      <c r="D49" s="9"/>
      <c r="E49" s="25"/>
      <c r="F49" s="9"/>
      <c r="G49" s="9"/>
      <c r="H49" s="22"/>
      <c r="I49" s="11"/>
    </row>
    <row r="50" spans="1:19" ht="23.1" hidden="1" customHeight="1">
      <c r="A50" s="123" t="str">
        <f>призеры!A50</f>
        <v>72 кг</v>
      </c>
      <c r="B50" s="34" t="s">
        <v>4</v>
      </c>
      <c r="C50" s="40" t="s">
        <v>56</v>
      </c>
      <c r="D50" s="40" t="s">
        <v>57</v>
      </c>
      <c r="E50" s="40" t="s">
        <v>37</v>
      </c>
      <c r="F50" s="40" t="s">
        <v>58</v>
      </c>
      <c r="G50" s="40">
        <v>0</v>
      </c>
      <c r="H50" s="41" t="s">
        <v>59</v>
      </c>
      <c r="I50" s="32"/>
      <c r="J50" s="33"/>
    </row>
    <row r="51" spans="1:19" ht="23.1" hidden="1" customHeight="1">
      <c r="A51" s="124"/>
      <c r="B51" s="37" t="s">
        <v>5</v>
      </c>
      <c r="C51" s="39" t="s">
        <v>60</v>
      </c>
      <c r="D51" s="39" t="s">
        <v>61</v>
      </c>
      <c r="E51" s="39" t="s">
        <v>37</v>
      </c>
      <c r="F51" s="39" t="s">
        <v>62</v>
      </c>
      <c r="G51" s="39">
        <v>0</v>
      </c>
      <c r="H51" s="42" t="s">
        <v>63</v>
      </c>
      <c r="I51" s="32"/>
      <c r="J51" s="33"/>
    </row>
    <row r="52" spans="1:19" ht="23.1" hidden="1" customHeight="1">
      <c r="A52" s="124"/>
      <c r="B52" s="37" t="s">
        <v>6</v>
      </c>
      <c r="C52" s="39" t="s">
        <v>64</v>
      </c>
      <c r="D52" s="39" t="s">
        <v>65</v>
      </c>
      <c r="E52" s="39" t="s">
        <v>15</v>
      </c>
      <c r="F52" s="39" t="s">
        <v>66</v>
      </c>
      <c r="G52" s="39">
        <v>0</v>
      </c>
      <c r="H52" s="42" t="s">
        <v>67</v>
      </c>
      <c r="I52" s="32"/>
      <c r="J52" s="33"/>
    </row>
    <row r="53" spans="1:19" ht="23.1" hidden="1" customHeight="1" thickBot="1">
      <c r="A53" s="125"/>
      <c r="B53" s="35" t="s">
        <v>6</v>
      </c>
      <c r="C53" s="43" t="s">
        <v>68</v>
      </c>
      <c r="D53" s="43" t="s">
        <v>69</v>
      </c>
      <c r="E53" s="43" t="s">
        <v>37</v>
      </c>
      <c r="F53" s="43" t="s">
        <v>70</v>
      </c>
      <c r="G53" s="43">
        <v>0</v>
      </c>
      <c r="H53" s="44" t="s">
        <v>71</v>
      </c>
      <c r="I53" s="32"/>
      <c r="J53" s="33"/>
    </row>
    <row r="54" spans="1:19" ht="23.1" customHeight="1">
      <c r="A54" s="1"/>
      <c r="B54" s="12"/>
      <c r="C54" s="59"/>
      <c r="D54" s="59"/>
      <c r="E54" s="59"/>
      <c r="F54" s="59"/>
      <c r="G54" s="59"/>
      <c r="H54" s="59"/>
      <c r="I54" s="32"/>
      <c r="J54" s="33"/>
    </row>
    <row r="55" spans="1:19" ht="12" customHeight="1">
      <c r="A55" s="1"/>
      <c r="B55" s="24" t="str">
        <f>[1]реквизиты!$A$6</f>
        <v>Гл. судья, судья ВК</v>
      </c>
      <c r="C55" s="6"/>
      <c r="D55" s="6"/>
      <c r="E55" s="27"/>
      <c r="F55" s="24" t="str">
        <f>[1]реквизиты!$G$6</f>
        <v>И.Р.Стахеев</v>
      </c>
      <c r="G55" s="24"/>
      <c r="H55" s="6"/>
    </row>
    <row r="56" spans="1:19" ht="21.75" customHeight="1">
      <c r="A56" s="1"/>
      <c r="B56" s="24"/>
      <c r="C56" s="7"/>
      <c r="D56" s="7"/>
      <c r="E56" s="28"/>
      <c r="F56" s="23" t="str">
        <f>[1]реквизиты!$G$7</f>
        <v>/ЦФО Владимирская/</v>
      </c>
      <c r="G56" s="23"/>
      <c r="H56" s="7"/>
    </row>
    <row r="57" spans="1:19" ht="12" customHeight="1">
      <c r="A57" s="1"/>
      <c r="B57" s="24" t="str">
        <f>[1]реквизиты!$A$8</f>
        <v>Гл. секретарь, судья ВК</v>
      </c>
      <c r="C57" s="7"/>
      <c r="D57" s="7"/>
      <c r="E57" s="28"/>
      <c r="F57" s="24" t="str">
        <f>[1]реквизиты!$G$8</f>
        <v>Д.Е.Вышегородцев</v>
      </c>
      <c r="G57" s="24"/>
      <c r="H57" s="6"/>
    </row>
    <row r="58" spans="1:19" ht="12" customHeight="1">
      <c r="C58" s="1"/>
      <c r="F58" t="str">
        <f>[1]реквизиты!$G$9</f>
        <v>/СФО Томская/</v>
      </c>
      <c r="H58" s="7"/>
    </row>
    <row r="63" spans="1:19">
      <c r="S63" t="s">
        <v>9</v>
      </c>
    </row>
  </sheetData>
  <mergeCells count="28">
    <mergeCell ref="A50:A53"/>
    <mergeCell ref="A43:A46"/>
    <mergeCell ref="I18:I19"/>
    <mergeCell ref="A21:A24"/>
    <mergeCell ref="A26:A29"/>
    <mergeCell ref="A31:A34"/>
    <mergeCell ref="A36:A39"/>
    <mergeCell ref="J8:J9"/>
    <mergeCell ref="I10:I11"/>
    <mergeCell ref="J10:J11"/>
    <mergeCell ref="J14:J15"/>
    <mergeCell ref="I12:I13"/>
    <mergeCell ref="J12:J13"/>
    <mergeCell ref="A8:A11"/>
    <mergeCell ref="A1:I1"/>
    <mergeCell ref="A2:I2"/>
    <mergeCell ref="A3:I3"/>
    <mergeCell ref="A4:I4"/>
    <mergeCell ref="A5:I5"/>
    <mergeCell ref="G6:G7"/>
    <mergeCell ref="H6:H7"/>
    <mergeCell ref="I6:I7"/>
    <mergeCell ref="B6:B7"/>
    <mergeCell ref="C6:C7"/>
    <mergeCell ref="D6:D7"/>
    <mergeCell ref="E6:E7"/>
    <mergeCell ref="F6:F7"/>
    <mergeCell ref="I8:I9"/>
  </mergeCells>
  <conditionalFormatting sqref="G25 G30 G35 G40:G42 G47:G54">
    <cfRule type="cellIs" dxfId="1" priority="1" stopIfTrue="1" operator="equal">
      <formula>0</formula>
    </cfRule>
  </conditionalFormatting>
  <printOptions horizontalCentered="1"/>
  <pageMargins left="0" right="0" top="0.15748031496062992" bottom="0.11811023622047245" header="0.6692913385826772" footer="0.59055118110236227"/>
  <pageSetup paperSize="9" scale="94" pageOrder="overThenDown" orientation="portrait" copies="2" r:id="rId1"/>
  <headerFooter alignWithMargins="0"/>
  <rowBreaks count="1" manualBreakCount="1">
    <brk id="58" max="7" man="1"/>
  </rowBreaks>
  <colBreaks count="2" manualBreakCount="2">
    <brk id="13" max="1048575" man="1"/>
    <brk id="14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S93"/>
  <sheetViews>
    <sheetView tabSelected="1" view="pageBreakPreview" topLeftCell="A65" zoomScale="60" zoomScaleNormal="100" workbookViewId="0">
      <selection activeCell="H6" sqref="H6:H15"/>
    </sheetView>
  </sheetViews>
  <sheetFormatPr defaultRowHeight="12.75"/>
  <cols>
    <col min="1" max="1" width="6.85546875" customWidth="1"/>
    <col min="2" max="2" width="6.7109375" customWidth="1"/>
    <col min="3" max="3" width="21.85546875" customWidth="1"/>
    <col min="4" max="4" width="13.85546875" customWidth="1"/>
    <col min="5" max="5" width="8.140625" style="29" customWidth="1"/>
    <col min="6" max="6" width="17.7109375" customWidth="1"/>
    <col min="7" max="7" width="8" customWidth="1"/>
    <col min="8" max="8" width="20" customWidth="1"/>
    <col min="9" max="9" width="0.140625" customWidth="1"/>
  </cols>
  <sheetData>
    <row r="1" spans="1:10" ht="21" customHeight="1">
      <c r="A1" s="110" t="s">
        <v>7</v>
      </c>
      <c r="B1" s="110"/>
      <c r="C1" s="110"/>
      <c r="D1" s="110"/>
      <c r="E1" s="110"/>
      <c r="F1" s="110"/>
      <c r="G1" s="110"/>
      <c r="H1" s="110"/>
      <c r="I1" s="110"/>
    </row>
    <row r="2" spans="1:10" ht="17.25" customHeight="1">
      <c r="A2" s="111" t="s">
        <v>146</v>
      </c>
      <c r="B2" s="111"/>
      <c r="C2" s="111"/>
      <c r="D2" s="111"/>
      <c r="E2" s="111"/>
      <c r="F2" s="111"/>
      <c r="G2" s="111"/>
      <c r="H2" s="111"/>
      <c r="I2" s="111"/>
    </row>
    <row r="3" spans="1:10" ht="40.5" customHeight="1">
      <c r="A3" s="165" t="str">
        <f>'1стр'!A3:I3</f>
        <v>Первенство России по самбо среди юношей и девушек 2002-03г.р.  (15-16 лет)</v>
      </c>
      <c r="B3" s="165"/>
      <c r="C3" s="165"/>
      <c r="D3" s="165"/>
      <c r="E3" s="165"/>
      <c r="F3" s="165"/>
      <c r="G3" s="165"/>
      <c r="H3" s="165"/>
      <c r="I3" s="165"/>
    </row>
    <row r="4" spans="1:10" ht="16.5" customHeight="1" thickBot="1">
      <c r="A4" s="111" t="str">
        <f>'1стр'!A4:I4</f>
        <v>26-30.09.2018г.                                              г.Раменское</v>
      </c>
      <c r="B4" s="111"/>
      <c r="C4" s="111"/>
      <c r="D4" s="111"/>
      <c r="E4" s="111"/>
      <c r="F4" s="111"/>
      <c r="G4" s="111"/>
      <c r="H4" s="111"/>
      <c r="I4" s="111"/>
    </row>
    <row r="5" spans="1:10" ht="3.75" hidden="1" customHeight="1" thickBot="1">
      <c r="A5" s="111"/>
      <c r="B5" s="111"/>
      <c r="C5" s="111"/>
      <c r="D5" s="111"/>
      <c r="E5" s="111"/>
      <c r="F5" s="111"/>
      <c r="G5" s="111"/>
      <c r="H5" s="111"/>
      <c r="I5" s="111"/>
    </row>
    <row r="6" spans="1:10" ht="11.1" customHeight="1">
      <c r="A6" s="157" t="s">
        <v>27</v>
      </c>
      <c r="B6" s="119" t="s">
        <v>0</v>
      </c>
      <c r="C6" s="121" t="s">
        <v>1</v>
      </c>
      <c r="D6" s="121" t="s">
        <v>2</v>
      </c>
      <c r="E6" s="121" t="s">
        <v>12</v>
      </c>
      <c r="F6" s="121" t="s">
        <v>13</v>
      </c>
      <c r="G6" s="129" t="s">
        <v>26</v>
      </c>
      <c r="H6" s="131" t="s">
        <v>3</v>
      </c>
      <c r="I6" s="113"/>
    </row>
    <row r="7" spans="1:10" ht="13.5" customHeight="1" thickBot="1">
      <c r="A7" s="158"/>
      <c r="B7" s="120"/>
      <c r="C7" s="122"/>
      <c r="D7" s="122"/>
      <c r="E7" s="122"/>
      <c r="F7" s="122"/>
      <c r="G7" s="130"/>
      <c r="H7" s="132"/>
      <c r="I7" s="113"/>
    </row>
    <row r="8" spans="1:10" ht="24.95" customHeight="1">
      <c r="A8" s="123" t="s">
        <v>25</v>
      </c>
      <c r="B8" s="60" t="s">
        <v>4</v>
      </c>
      <c r="C8" s="97" t="str">
        <f>[2]ит.пр!C6</f>
        <v>УСОЛЬЦЕВ Богдан Сергеевич</v>
      </c>
      <c r="D8" s="40" t="str">
        <f>[2]ит.пр!D6</f>
        <v>24.08.04, 1р</v>
      </c>
      <c r="E8" s="40" t="str">
        <f>[2]ит.пр!E6</f>
        <v>ЦФО</v>
      </c>
      <c r="F8" s="40" t="str">
        <f>[2]ит.пр!F6</f>
        <v>Московская, МАУ "ФОК", МО</v>
      </c>
      <c r="G8" s="40"/>
      <c r="H8" s="41" t="str">
        <f>[2]ит.пр!H6</f>
        <v>Абрамов А.Г. Герасименко Д.В.</v>
      </c>
      <c r="I8" s="117"/>
      <c r="J8" s="118"/>
    </row>
    <row r="9" spans="1:10" ht="24.95" customHeight="1">
      <c r="A9" s="124"/>
      <c r="B9" s="61" t="s">
        <v>5</v>
      </c>
      <c r="C9" s="98" t="str">
        <f>[2]ит.пр!C7</f>
        <v>ИСАЯН Владислав Валерьевич</v>
      </c>
      <c r="D9" s="39" t="str">
        <f>[2]ит.пр!D7</f>
        <v>09.08.02, КМС</v>
      </c>
      <c r="E9" s="39" t="str">
        <f>[2]ит.пр!E7</f>
        <v>СФО</v>
      </c>
      <c r="F9" s="39" t="str">
        <f>[2]ит.пр!F7</f>
        <v>Алтайский, Заринск, МО</v>
      </c>
      <c r="G9" s="39"/>
      <c r="H9" s="42" t="str">
        <f>[2]ит.пр!H7</f>
        <v>Блинов А.В. Тюкин СГ</v>
      </c>
      <c r="I9" s="117"/>
      <c r="J9" s="118"/>
    </row>
    <row r="10" spans="1:10" ht="24.95" customHeight="1">
      <c r="A10" s="124"/>
      <c r="B10" s="62" t="s">
        <v>6</v>
      </c>
      <c r="C10" s="98" t="str">
        <f>[2]ит.пр!C8</f>
        <v xml:space="preserve">ПЕНЬКОВИЧ Егор Сергеевич </v>
      </c>
      <c r="D10" s="39" t="str">
        <f>[2]ит.пр!D8</f>
        <v>23.01.03, 1р</v>
      </c>
      <c r="E10" s="39" t="str">
        <f>[2]ит.пр!E8</f>
        <v>СФО</v>
      </c>
      <c r="F10" s="39" t="str">
        <f>[2]ит.пр!F8</f>
        <v>Иркутская,  Иркутск, МО</v>
      </c>
      <c r="G10" s="39"/>
      <c r="H10" s="42" t="str">
        <f>[2]ит.пр!H8</f>
        <v>Пенькович Н. С.</v>
      </c>
      <c r="I10" s="117"/>
      <c r="J10" s="118"/>
    </row>
    <row r="11" spans="1:10" ht="24.95" customHeight="1">
      <c r="A11" s="124"/>
      <c r="B11" s="63" t="s">
        <v>6</v>
      </c>
      <c r="C11" s="98" t="str">
        <f>[2]ит.пр!C9</f>
        <v>КУЗЬМИН Егор Романович</v>
      </c>
      <c r="D11" s="39" t="str">
        <f>[2]ит.пр!D9</f>
        <v>06.05.03, 1р</v>
      </c>
      <c r="E11" s="39" t="str">
        <f>[2]ит.пр!E9</f>
        <v>МОС</v>
      </c>
      <c r="F11" s="39" t="str">
        <f>[2]ит.пр!F9</f>
        <v>Москва, СШ "Борец"</v>
      </c>
      <c r="G11" s="39"/>
      <c r="H11" s="42" t="str">
        <f>[2]ит.пр!H9</f>
        <v>Бойченко И.А.</v>
      </c>
      <c r="I11" s="117"/>
      <c r="J11" s="118"/>
    </row>
    <row r="12" spans="1:10" ht="24.95" customHeight="1">
      <c r="A12" s="124"/>
      <c r="B12" s="63" t="s">
        <v>10</v>
      </c>
      <c r="C12" s="98" t="str">
        <f>[2]ит.пр!C10</f>
        <v>ЕРМОЛЕНКО Данил Алексеевич</v>
      </c>
      <c r="D12" s="39" t="str">
        <f>[2]ит.пр!D10</f>
        <v>12.10.02, 1р</v>
      </c>
      <c r="E12" s="39" t="str">
        <f>[2]ит.пр!E10</f>
        <v>ПФО</v>
      </c>
      <c r="F12" s="39" t="str">
        <f>[2]ит.пр!F10</f>
        <v>Нижегородская, Н.Новгород, ПР</v>
      </c>
      <c r="G12" s="39"/>
      <c r="H12" s="42" t="str">
        <f>[2]ит.пр!H10</f>
        <v>Додонов АИ Мокеичев АВ</v>
      </c>
      <c r="I12" s="137"/>
      <c r="J12" s="118"/>
    </row>
    <row r="13" spans="1:10" ht="24.95" customHeight="1" thickBot="1">
      <c r="A13" s="125"/>
      <c r="B13" s="79" t="s">
        <v>147</v>
      </c>
      <c r="C13" s="99" t="str">
        <f>[2]ит.пр!C11</f>
        <v>ПЛЕХАНОВ Александр Сергеевич</v>
      </c>
      <c r="D13" s="43" t="str">
        <f>[2]ит.пр!D11</f>
        <v>06.02.04, 3р</v>
      </c>
      <c r="E13" s="43" t="str">
        <f>[2]ит.пр!E11</f>
        <v>ЦФО</v>
      </c>
      <c r="F13" s="43" t="str">
        <f>[2]ит.пр!F11</f>
        <v>Московская, ГБУ МО "СШОР по единоборствам", МО</v>
      </c>
      <c r="G13" s="43"/>
      <c r="H13" s="44" t="str">
        <f>[2]ит.пр!H11</f>
        <v>Комаров А.В., Малов М.В</v>
      </c>
      <c r="I13" s="137"/>
      <c r="J13" s="118"/>
    </row>
    <row r="14" spans="1:10" ht="9.9499999999999993" customHeight="1" thickBot="1">
      <c r="B14" s="8"/>
      <c r="C14" s="9"/>
      <c r="D14" s="9"/>
      <c r="E14" s="25"/>
      <c r="F14" s="9"/>
      <c r="G14" s="68"/>
      <c r="H14" s="9"/>
      <c r="I14" s="14"/>
      <c r="J14" s="118"/>
    </row>
    <row r="15" spans="1:10" ht="23.1" customHeight="1">
      <c r="A15" s="123" t="s">
        <v>30</v>
      </c>
      <c r="B15" s="73" t="s">
        <v>4</v>
      </c>
      <c r="C15" s="97" t="str">
        <f>[3]ит.пр!C6</f>
        <v>АРБУЗОВ Тимур Денисович</v>
      </c>
      <c r="D15" s="40" t="str">
        <f>[3]ит.пр!D6</f>
        <v>14.04.04, 1юн</v>
      </c>
      <c r="E15" s="40" t="str">
        <f>[3]ит.пр!E6</f>
        <v>ЮФО</v>
      </c>
      <c r="F15" s="40" t="str">
        <f>[3]ит.пр!F6</f>
        <v>Краснодарский, Тихорецкий</v>
      </c>
      <c r="G15" s="40"/>
      <c r="H15" s="41" t="str">
        <f>[3]ит.пр!H6</f>
        <v>Козлова ВВ</v>
      </c>
      <c r="I15" s="14"/>
      <c r="J15" s="118"/>
    </row>
    <row r="16" spans="1:10" ht="23.1" customHeight="1">
      <c r="A16" s="124"/>
      <c r="B16" s="78" t="s">
        <v>5</v>
      </c>
      <c r="C16" s="98" t="str">
        <f>[3]ит.пр!C7</f>
        <v>АХМЕДОВ Ахмед Ихтибарович</v>
      </c>
      <c r="D16" s="39" t="str">
        <f>[3]ит.пр!D7</f>
        <v>04.11.03, 1р</v>
      </c>
      <c r="E16" s="39" t="str">
        <f>[3]ит.пр!E7</f>
        <v>ПФО</v>
      </c>
      <c r="F16" s="39" t="str">
        <f>[3]ит.пр!F7</f>
        <v>Саратовская, Саратов, "Динамо"</v>
      </c>
      <c r="G16" s="39"/>
      <c r="H16" s="42" t="str">
        <f>[3]ит.пр!H7</f>
        <v>Рожков В.И.</v>
      </c>
      <c r="I16" s="14"/>
    </row>
    <row r="17" spans="1:16" ht="23.1" customHeight="1">
      <c r="A17" s="124"/>
      <c r="B17" s="78" t="s">
        <v>6</v>
      </c>
      <c r="C17" s="98" t="str">
        <f>[3]ит.пр!C8</f>
        <v>ЯКОВЛЕВ Денис Вадимович</v>
      </c>
      <c r="D17" s="39" t="str">
        <f>[3]ит.пр!D8</f>
        <v>12.07.03, 1р</v>
      </c>
      <c r="E17" s="39" t="str">
        <f>[3]ит.пр!E8</f>
        <v>СФО</v>
      </c>
      <c r="F17" s="39" t="str">
        <f>[3]ит.пр!F8</f>
        <v>Новосибирская, Новосибирск, МО</v>
      </c>
      <c r="G17" s="39"/>
      <c r="H17" s="42" t="str">
        <f>[3]ит.пр!H8</f>
        <v>Лепяхов С.В. Лепяхова Н.А</v>
      </c>
      <c r="I17" s="14"/>
    </row>
    <row r="18" spans="1:16" ht="23.1" customHeight="1">
      <c r="A18" s="124"/>
      <c r="B18" s="78" t="s">
        <v>6</v>
      </c>
      <c r="C18" s="98" t="str">
        <f>[3]ит.пр!C9</f>
        <v>ИВАНОВ Алексей Викторович</v>
      </c>
      <c r="D18" s="39" t="str">
        <f>[3]ит.пр!D9</f>
        <v>08.01.02, кмс</v>
      </c>
      <c r="E18" s="39" t="str">
        <f>[3]ит.пр!E9</f>
        <v>УФО</v>
      </c>
      <c r="F18" s="39" t="str">
        <f>[3]ит.пр!F9</f>
        <v>Курганская, Курган, СШОР</v>
      </c>
      <c r="G18" s="39"/>
      <c r="H18" s="42" t="str">
        <f>[3]ит.пр!H9</f>
        <v>Осипов В.Ю.
Печерских В.И.</v>
      </c>
      <c r="I18" s="137"/>
    </row>
    <row r="19" spans="1:16" ht="23.1" customHeight="1">
      <c r="A19" s="124"/>
      <c r="B19" s="78" t="s">
        <v>10</v>
      </c>
      <c r="C19" s="98" t="str">
        <f>[3]ит.пр!C10</f>
        <v>БАГДАСАРЯН Эрик Арменович</v>
      </c>
      <c r="D19" s="39" t="str">
        <f>[3]ит.пр!D10</f>
        <v>13.10.03, 1юн</v>
      </c>
      <c r="E19" s="39" t="str">
        <f>[3]ит.пр!E10</f>
        <v>ЮФО</v>
      </c>
      <c r="F19" s="39" t="str">
        <f>[3]ит.пр!F10</f>
        <v>Ростовская, Ростов-на-Дону</v>
      </c>
      <c r="G19" s="39"/>
      <c r="H19" s="42" t="str">
        <f>[3]ит.пр!H10</f>
        <v>Пантелеев ЕА</v>
      </c>
      <c r="I19" s="137"/>
    </row>
    <row r="20" spans="1:16" ht="23.1" customHeight="1" thickBot="1">
      <c r="A20" s="125"/>
      <c r="B20" s="79" t="s">
        <v>147</v>
      </c>
      <c r="C20" s="99" t="str">
        <f>[3]ит.пр!C11</f>
        <v>ШАМСУТДИНОВ Дамир Фаргатович</v>
      </c>
      <c r="D20" s="43" t="str">
        <f>[3]ит.пр!D11</f>
        <v>01.07.02, 1р</v>
      </c>
      <c r="E20" s="43" t="str">
        <f>[3]ит.пр!E11</f>
        <v>ПФО</v>
      </c>
      <c r="F20" s="43" t="str">
        <f>[3]ит.пр!F11</f>
        <v>Р.Башкортостан, Давлеканово, ЮР</v>
      </c>
      <c r="G20" s="43"/>
      <c r="H20" s="44" t="str">
        <f>[3]ит.пр!H11</f>
        <v>Лоншаков ЮБ</v>
      </c>
      <c r="I20" s="11"/>
    </row>
    <row r="21" spans="1:16" ht="9.9499999999999993" customHeight="1" thickBot="1">
      <c r="B21" s="13"/>
      <c r="C21" s="9"/>
      <c r="D21" s="9"/>
      <c r="E21" s="25"/>
      <c r="F21" s="9"/>
      <c r="G21" s="68"/>
      <c r="H21" s="9"/>
      <c r="I21" s="32"/>
      <c r="J21" s="33"/>
    </row>
    <row r="22" spans="1:16" ht="23.1" customHeight="1">
      <c r="A22" s="123" t="s">
        <v>31</v>
      </c>
      <c r="B22" s="73" t="s">
        <v>4</v>
      </c>
      <c r="C22" s="97" t="str">
        <f>[4]ит.пр!C6</f>
        <v>ШАМСУТДИНОВ Дамир Фаргатович</v>
      </c>
      <c r="D22" s="40" t="str">
        <f>[4]ит.пр!D6</f>
        <v>01.07.02, кмс</v>
      </c>
      <c r="E22" s="40" t="str">
        <f>[4]ит.пр!E6</f>
        <v>ПФО</v>
      </c>
      <c r="F22" s="40" t="str">
        <f>[4]ит.пр!F6</f>
        <v>Башкортостан, Давлеканово, ЮР</v>
      </c>
      <c r="G22" s="40"/>
      <c r="H22" s="41" t="str">
        <f>[4]ит.пр!H6</f>
        <v>Лоншаков ЮБ</v>
      </c>
      <c r="I22" s="32"/>
      <c r="J22" s="33"/>
    </row>
    <row r="23" spans="1:16" ht="23.1" customHeight="1">
      <c r="A23" s="124"/>
      <c r="B23" s="78" t="s">
        <v>5</v>
      </c>
      <c r="C23" s="98" t="str">
        <f>[4]ит.пр!C7</f>
        <v>АГАДЖАНЯН Ален Ишханович</v>
      </c>
      <c r="D23" s="39" t="str">
        <f>[4]ит.пр!D7</f>
        <v>07.01.02, КМС</v>
      </c>
      <c r="E23" s="39" t="str">
        <f>[4]ит.пр!E7</f>
        <v>СФО</v>
      </c>
      <c r="F23" s="39" t="str">
        <f>[4]ит.пр!F7</f>
        <v>Красноярский, Красноярск, МО</v>
      </c>
      <c r="G23" s="39"/>
      <c r="H23" s="42" t="str">
        <f>[4]ит.пр!H7</f>
        <v>Гусаров В.П.</v>
      </c>
      <c r="I23" s="14"/>
      <c r="J23" s="33"/>
    </row>
    <row r="24" spans="1:16" ht="23.1" customHeight="1">
      <c r="A24" s="124"/>
      <c r="B24" s="78" t="s">
        <v>6</v>
      </c>
      <c r="C24" s="98" t="str">
        <f>[4]ит.пр!C8</f>
        <v>ТУГУЗ Тагир Муратович</v>
      </c>
      <c r="D24" s="39" t="str">
        <f>[4]ит.пр!D8</f>
        <v>03.12.03, 1р</v>
      </c>
      <c r="E24" s="39" t="str">
        <f>[4]ит.пр!E8</f>
        <v>ЮФО</v>
      </c>
      <c r="F24" s="39" t="str">
        <f>[4]ит.пр!F8</f>
        <v>Р.Адыгея, Майкоп</v>
      </c>
      <c r="G24" s="39"/>
      <c r="H24" s="42" t="str">
        <f>[4]ит.пр!H8</f>
        <v>Хабаху, А, Хакуринов Д</v>
      </c>
      <c r="I24" s="14"/>
      <c r="J24" s="33"/>
    </row>
    <row r="25" spans="1:16" ht="23.1" customHeight="1">
      <c r="A25" s="124"/>
      <c r="B25" s="78" t="s">
        <v>6</v>
      </c>
      <c r="C25" s="98" t="str">
        <f>[4]ит.пр!C9</f>
        <v>КУКУШКИН Иван Сергеевич</v>
      </c>
      <c r="D25" s="39" t="str">
        <f>[4]ит.пр!D9</f>
        <v>11.06.03, 1р</v>
      </c>
      <c r="E25" s="39" t="str">
        <f>[4]ит.пр!E9</f>
        <v>ЦФО</v>
      </c>
      <c r="F25" s="39" t="str">
        <f>[4]ит.пр!F9</f>
        <v>Ярославская, Ярославль, ЮР</v>
      </c>
      <c r="G25" s="39"/>
      <c r="H25" s="42" t="str">
        <f>[4]ит.пр!H9</f>
        <v>Сапожников СВ, Сапожников В.С.</v>
      </c>
      <c r="I25" s="32"/>
    </row>
    <row r="26" spans="1:16" ht="23.1" customHeight="1">
      <c r="A26" s="124"/>
      <c r="B26" s="78" t="s">
        <v>10</v>
      </c>
      <c r="C26" s="98" t="str">
        <f>[4]ит.пр!C10</f>
        <v>ПЕТРОВ Глеб Владимирович</v>
      </c>
      <c r="D26" s="39" t="str">
        <f>[4]ит.пр!D10</f>
        <v>22.05.02, кмс</v>
      </c>
      <c r="E26" s="39" t="str">
        <f>[4]ит.пр!E10</f>
        <v>ЦФО</v>
      </c>
      <c r="F26" s="39" t="str">
        <f>[4]ит.пр!F10</f>
        <v>Тульская, Тула</v>
      </c>
      <c r="G26" s="39"/>
      <c r="H26" s="42" t="str">
        <f>[4]ит.пр!H10</f>
        <v>Копейкин ПС</v>
      </c>
      <c r="I26" s="32"/>
      <c r="L26" s="17"/>
      <c r="M26" s="18"/>
      <c r="N26" s="17"/>
      <c r="O26" s="19"/>
      <c r="P26" s="36"/>
    </row>
    <row r="27" spans="1:16" ht="23.1" customHeight="1" thickBot="1">
      <c r="A27" s="125"/>
      <c r="B27" s="79" t="s">
        <v>10</v>
      </c>
      <c r="C27" s="99" t="str">
        <f>[4]ит.пр!C11</f>
        <v>ФУНТИКОВ Александр Викторович</v>
      </c>
      <c r="D27" s="43" t="str">
        <f>[4]ит.пр!D11</f>
        <v>06.08.02, кмс</v>
      </c>
      <c r="E27" s="43" t="str">
        <f>[4]ит.пр!E11</f>
        <v>МОС</v>
      </c>
      <c r="F27" s="43" t="str">
        <f>[4]ит.пр!F11</f>
        <v>Москва, ГБОУ ЦСиО "Самбо-70" Москомспорта</v>
      </c>
      <c r="G27" s="43"/>
      <c r="H27" s="44" t="str">
        <f>[4]ит.пр!H11</f>
        <v>Кузнецов С.В., Вашурин В.В.</v>
      </c>
      <c r="I27" s="11"/>
    </row>
    <row r="28" spans="1:16" ht="9.9499999999999993" customHeight="1" thickBot="1">
      <c r="A28" s="30"/>
      <c r="B28" s="12"/>
      <c r="C28" s="15"/>
      <c r="D28" s="16"/>
      <c r="E28" s="16"/>
      <c r="F28" s="17"/>
      <c r="G28" s="68"/>
      <c r="H28" s="20"/>
      <c r="I28" s="32"/>
      <c r="J28" s="33"/>
    </row>
    <row r="29" spans="1:16" ht="24.95" customHeight="1">
      <c r="A29" s="114" t="s">
        <v>28</v>
      </c>
      <c r="B29" s="73" t="s">
        <v>4</v>
      </c>
      <c r="C29" s="97" t="str">
        <f>[5]ит.пр!C6</f>
        <v>КОЛЬЖАНОВ Денис Игоревич</v>
      </c>
      <c r="D29" s="40" t="str">
        <f>[5]ит.пр!D6</f>
        <v>29.07.02, 1р</v>
      </c>
      <c r="E29" s="40" t="str">
        <f>[5]ит.пр!E6</f>
        <v>ПФО</v>
      </c>
      <c r="F29" s="40" t="str">
        <f>[5]ит.пр!F6</f>
        <v>Саратовская, Балашов, ФСОП "Россия"</v>
      </c>
      <c r="G29" s="40"/>
      <c r="H29" s="41" t="str">
        <f>[5]ит.пр!H6</f>
        <v>Разваляев С.В.</v>
      </c>
      <c r="I29" s="32"/>
      <c r="J29" s="33"/>
    </row>
    <row r="30" spans="1:16" ht="24.95" customHeight="1">
      <c r="A30" s="115"/>
      <c r="B30" s="78" t="s">
        <v>5</v>
      </c>
      <c r="C30" s="98" t="str">
        <f>[5]ит.пр!C7</f>
        <v>ДАГОЕВ Али Ахмедович</v>
      </c>
      <c r="D30" s="39" t="str">
        <f>[5]ит.пр!D7</f>
        <v>26.03.02, кмс</v>
      </c>
      <c r="E30" s="39" t="str">
        <f>[5]ит.пр!E7</f>
        <v>МОС</v>
      </c>
      <c r="F30" s="39" t="str">
        <f>[5]ит.пр!F7</f>
        <v>Москва, ГБОУ ЦСиО "Самбо-70" Москомспорта</v>
      </c>
      <c r="G30" s="39"/>
      <c r="H30" s="42" t="str">
        <f>[5]ит.пр!H7</f>
        <v>Богомолов В.А., Мартынов И.В.</v>
      </c>
      <c r="I30" s="14"/>
      <c r="J30" s="33"/>
    </row>
    <row r="31" spans="1:16" ht="24.95" customHeight="1">
      <c r="A31" s="115"/>
      <c r="B31" s="78" t="s">
        <v>6</v>
      </c>
      <c r="C31" s="98" t="str">
        <f>[5]ит.пр!C8</f>
        <v>ДЕДОВ Вадим Вячеславович</v>
      </c>
      <c r="D31" s="39" t="str">
        <f>[5]ит.пр!D8</f>
        <v>31.10.02, кмс</v>
      </c>
      <c r="E31" s="39" t="str">
        <f>[5]ит.пр!E8</f>
        <v>МОС</v>
      </c>
      <c r="F31" s="39" t="str">
        <f>[5]ит.пр!F8</f>
        <v>Москва, СШ "Битца"</v>
      </c>
      <c r="G31" s="39"/>
      <c r="H31" s="42" t="str">
        <f>[5]ит.пр!H8</f>
        <v>Абрамов А.Г. Герасименко Д.В.</v>
      </c>
      <c r="I31" s="14"/>
      <c r="J31" s="33"/>
    </row>
    <row r="32" spans="1:16" ht="24.95" customHeight="1">
      <c r="A32" s="115"/>
      <c r="B32" s="78" t="s">
        <v>6</v>
      </c>
      <c r="C32" s="98" t="str">
        <f>[5]ит.пр!C9</f>
        <v>ШЕТКИН Артем Алексеевич</v>
      </c>
      <c r="D32" s="39" t="str">
        <f>[5]ит.пр!D9</f>
        <v>23.10.03, 1р</v>
      </c>
      <c r="E32" s="39" t="str">
        <f>[5]ит.пр!E9</f>
        <v>ЦФО</v>
      </c>
      <c r="F32" s="39" t="str">
        <f>[5]ит.пр!F9</f>
        <v>Московская, Можайск, МО</v>
      </c>
      <c r="G32" s="39"/>
      <c r="H32" s="42" t="str">
        <f>[5]ит.пр!H9</f>
        <v>Нагулин А.В. Степанов И.М.</v>
      </c>
      <c r="I32" s="32"/>
    </row>
    <row r="33" spans="1:10" ht="24.95" customHeight="1">
      <c r="A33" s="115"/>
      <c r="B33" s="78" t="s">
        <v>10</v>
      </c>
      <c r="C33" s="98" t="str">
        <f>[5]ит.пр!C10</f>
        <v>САМОЙЛЕНКО Андрей Алексеевич</v>
      </c>
      <c r="D33" s="39" t="str">
        <f>[5]ит.пр!D10</f>
        <v>15.10.02, кмс</v>
      </c>
      <c r="E33" s="39" t="str">
        <f>[5]ит.пр!E10</f>
        <v>ЦФО</v>
      </c>
      <c r="F33" s="39" t="str">
        <f>[5]ит.пр!F10</f>
        <v>Московская, ГБУ ДО МО СШОР по единоборствам, МО</v>
      </c>
      <c r="G33" s="39"/>
      <c r="H33" s="42" t="str">
        <f>[5]ит.пр!H10</f>
        <v>Поликарпов А.А., Гончаров Ю.С.</v>
      </c>
      <c r="I33" s="32"/>
    </row>
    <row r="34" spans="1:10" ht="24.95" customHeight="1" thickBot="1">
      <c r="A34" s="116"/>
      <c r="B34" s="79" t="s">
        <v>147</v>
      </c>
      <c r="C34" s="99" t="str">
        <f>[5]ит.пр!C11</f>
        <v>КУСТОВ Владимир Витальевич</v>
      </c>
      <c r="D34" s="43" t="str">
        <f>[5]ит.пр!D11</f>
        <v>15.05.02, 1юн</v>
      </c>
      <c r="E34" s="43" t="str">
        <f>[5]ит.пр!E11</f>
        <v>ДВФО</v>
      </c>
      <c r="F34" s="43" t="str">
        <f>[5]ит.пр!F11</f>
        <v>Амурская, Свободный</v>
      </c>
      <c r="G34" s="43"/>
      <c r="H34" s="44" t="str">
        <f>[5]ит.пр!H11</f>
        <v>Сенопальников АС</v>
      </c>
      <c r="I34" s="14"/>
    </row>
    <row r="35" spans="1:10" ht="9.9499999999999993" customHeight="1" thickBot="1">
      <c r="A35" s="30"/>
      <c r="B35" s="12"/>
      <c r="C35" s="15"/>
      <c r="D35" s="16"/>
      <c r="E35" s="16"/>
      <c r="F35" s="17"/>
      <c r="G35" s="17"/>
      <c r="H35" s="20"/>
      <c r="I35" s="32"/>
      <c r="J35" s="33"/>
    </row>
    <row r="36" spans="1:10" ht="23.1" customHeight="1">
      <c r="A36" s="123" t="s">
        <v>29</v>
      </c>
      <c r="B36" s="73" t="s">
        <v>4</v>
      </c>
      <c r="C36" s="97" t="str">
        <f>[6]ит.пр!C6</f>
        <v>ЛОБАНОВ Максим Георгиевич</v>
      </c>
      <c r="D36" s="40" t="str">
        <f>[6]ит.пр!D6</f>
        <v>06.03.02, кмс</v>
      </c>
      <c r="E36" s="40" t="str">
        <f>[6]ит.пр!E6</f>
        <v>МОС</v>
      </c>
      <c r="F36" s="40" t="str">
        <f>[6]ит.пр!F6</f>
        <v>Москва, ГБОУ ЦСиО "Самбо-70" Москомспорта</v>
      </c>
      <c r="G36" s="40"/>
      <c r="H36" s="41" t="str">
        <f>[6]ит.пр!H6</f>
        <v>Кузнецов С.В., Вашурин В.В.</v>
      </c>
      <c r="I36" s="32"/>
      <c r="J36" s="33"/>
    </row>
    <row r="37" spans="1:10" ht="23.1" customHeight="1">
      <c r="A37" s="124"/>
      <c r="B37" s="78" t="s">
        <v>5</v>
      </c>
      <c r="C37" s="98" t="str">
        <f>[6]ит.пр!C7</f>
        <v>ПЕТРОВ Владимир Владимирович</v>
      </c>
      <c r="D37" s="39" t="str">
        <f>[6]ит.пр!D7</f>
        <v>01.07.02, кмс</v>
      </c>
      <c r="E37" s="39" t="str">
        <f>[6]ит.пр!E7</f>
        <v>ЦФО</v>
      </c>
      <c r="F37" s="39" t="str">
        <f>[6]ит.пр!F7</f>
        <v>Тульская, Тула</v>
      </c>
      <c r="G37" s="39"/>
      <c r="H37" s="42" t="str">
        <f>[6]ит.пр!H7</f>
        <v>Самборский СВ</v>
      </c>
      <c r="I37" s="14"/>
      <c r="J37" s="33"/>
    </row>
    <row r="38" spans="1:10" ht="23.1" customHeight="1">
      <c r="A38" s="124"/>
      <c r="B38" s="78" t="s">
        <v>6</v>
      </c>
      <c r="C38" s="98" t="str">
        <f>[6]ит.пр!C8</f>
        <v>ДЗАУРОВ Хусен Алиевич</v>
      </c>
      <c r="D38" s="39" t="str">
        <f>[6]ит.пр!D8</f>
        <v>03.05.02, 1р</v>
      </c>
      <c r="E38" s="39" t="str">
        <f>[6]ит.пр!E8</f>
        <v>МОС</v>
      </c>
      <c r="F38" s="39" t="str">
        <f>[6]ит.пр!F8</f>
        <v>Москва, Юность Москвы</v>
      </c>
      <c r="G38" s="39"/>
      <c r="H38" s="42" t="str">
        <f>[6]ит.пр!H8</f>
        <v>Никитин А.М.</v>
      </c>
      <c r="I38" s="14"/>
      <c r="J38" s="33"/>
    </row>
    <row r="39" spans="1:10" ht="23.1" customHeight="1">
      <c r="A39" s="124"/>
      <c r="B39" s="78" t="s">
        <v>6</v>
      </c>
      <c r="C39" s="98" t="str">
        <f>[6]ит.пр!C9</f>
        <v>КАНИДОВ Михаил Васильевич</v>
      </c>
      <c r="D39" s="39" t="str">
        <f>[6]ит.пр!D9</f>
        <v>23.05.02, кмс</v>
      </c>
      <c r="E39" s="39" t="str">
        <f>[6]ит.пр!E9</f>
        <v>ЦФО</v>
      </c>
      <c r="F39" s="39" t="str">
        <f>[6]ит.пр!F9</f>
        <v>Рязанская, Рязань, ПР</v>
      </c>
      <c r="G39" s="39"/>
      <c r="H39" s="42" t="str">
        <f>[6]ит.пр!H9</f>
        <v>Яковенко ДВ Савельев ЕА</v>
      </c>
      <c r="I39" s="31" t="s">
        <v>11</v>
      </c>
    </row>
    <row r="40" spans="1:10" ht="23.1" customHeight="1">
      <c r="A40" s="124"/>
      <c r="B40" s="78" t="s">
        <v>10</v>
      </c>
      <c r="C40" s="98" t="str">
        <f>[6]ит.пр!C10</f>
        <v>ЛИЗНЕВ Анатолий Анатольевич</v>
      </c>
      <c r="D40" s="39" t="str">
        <f>[6]ит.пр!D10</f>
        <v>30.07.02, 2р</v>
      </c>
      <c r="E40" s="39" t="str">
        <f>[6]ит.пр!E10</f>
        <v>СФО</v>
      </c>
      <c r="F40" s="39" t="str">
        <f>[6]ит.пр!F10</f>
        <v>Кемеровская, Прокопьевск, МБОУ ДО "ДЮСШ №3"</v>
      </c>
      <c r="G40" s="39"/>
      <c r="H40" s="42" t="str">
        <f>[6]ит.пр!H10</f>
        <v>Цыганов С,В,</v>
      </c>
      <c r="I40" s="32"/>
    </row>
    <row r="41" spans="1:10" ht="23.1" customHeight="1" thickBot="1">
      <c r="A41" s="125"/>
      <c r="B41" s="79" t="s">
        <v>147</v>
      </c>
      <c r="C41" s="99" t="str">
        <f>[6]ит.пр!C11</f>
        <v>ЛАЗУКИН Алексей Валерьевич</v>
      </c>
      <c r="D41" s="43" t="str">
        <f>[6]ит.пр!D11</f>
        <v>31.10.02, кмс</v>
      </c>
      <c r="E41" s="43" t="str">
        <f>[6]ит.пр!E11</f>
        <v>ЮФО</v>
      </c>
      <c r="F41" s="43" t="str">
        <f>[6]ит.пр!F11</f>
        <v>Краснодарский, Армавир</v>
      </c>
      <c r="G41" s="43"/>
      <c r="H41" s="44" t="str">
        <f>[6]ит.пр!H11</f>
        <v>Бородин ВГ Мгдасян ЕЗ</v>
      </c>
      <c r="I41" s="14"/>
    </row>
    <row r="42" spans="1:10" ht="23.1" customHeight="1" thickBot="1">
      <c r="B42" s="46"/>
      <c r="C42" s="47"/>
      <c r="D42" s="47"/>
      <c r="E42" s="48"/>
      <c r="F42" s="47"/>
      <c r="G42" s="69"/>
      <c r="H42" s="49"/>
      <c r="I42" s="32"/>
      <c r="J42" s="33"/>
    </row>
    <row r="43" spans="1:10" ht="23.1" customHeight="1">
      <c r="A43" s="123" t="s">
        <v>32</v>
      </c>
      <c r="B43" s="73" t="s">
        <v>4</v>
      </c>
      <c r="C43" s="97" t="str">
        <f>[7]ит.пр!C6</f>
        <v>ТЮХЛОВ Иван Дмитриевич</v>
      </c>
      <c r="D43" s="40" t="str">
        <f>[7]ит.пр!D6</f>
        <v>25.02.03, кмс</v>
      </c>
      <c r="E43" s="40" t="str">
        <f>[7]ит.пр!E6</f>
        <v>ЦФО</v>
      </c>
      <c r="F43" s="40" t="str">
        <f>[7]ит.пр!F6</f>
        <v>Московская, Можайск, МО</v>
      </c>
      <c r="G43" s="40"/>
      <c r="H43" s="41" t="str">
        <f>[7]ит.пр!H6</f>
        <v>Нагулин В.А.</v>
      </c>
      <c r="I43" s="32"/>
      <c r="J43" s="33"/>
    </row>
    <row r="44" spans="1:10" ht="23.1" customHeight="1">
      <c r="A44" s="124"/>
      <c r="B44" s="78" t="s">
        <v>5</v>
      </c>
      <c r="C44" s="98" t="str">
        <f>[7]ит.пр!C7</f>
        <v>СЁМОЧКИН Максим Романович</v>
      </c>
      <c r="D44" s="39" t="str">
        <f>[7]ит.пр!D7</f>
        <v>21.03.02, 3р</v>
      </c>
      <c r="E44" s="39" t="str">
        <f>[7]ит.пр!E7</f>
        <v>МОС</v>
      </c>
      <c r="F44" s="39" t="str">
        <f>[7]ит.пр!F7</f>
        <v>Москва, ГБОУ ЦСиО "Самбо-70" Москомспорта</v>
      </c>
      <c r="G44" s="39"/>
      <c r="H44" s="42" t="str">
        <f>[7]ит.пр!H7</f>
        <v>Богомолов В.А., Мартынов И.В.</v>
      </c>
      <c r="I44" s="14"/>
      <c r="J44" s="33"/>
    </row>
    <row r="45" spans="1:10" ht="23.1" customHeight="1">
      <c r="A45" s="124"/>
      <c r="B45" s="78" t="s">
        <v>6</v>
      </c>
      <c r="C45" s="98" t="str">
        <f>[7]ит.пр!C8</f>
        <v>СТЕФАНОВ Павел Васильевич</v>
      </c>
      <c r="D45" s="39" t="str">
        <f>[7]ит.пр!D8</f>
        <v>13.07.02, 3р</v>
      </c>
      <c r="E45" s="39" t="str">
        <f>[7]ит.пр!E8</f>
        <v>МОС</v>
      </c>
      <c r="F45" s="39" t="str">
        <f>[7]ит.пр!F8</f>
        <v>Москва, ГБОУ ЦСиО "Самбо-70" Москомспорта</v>
      </c>
      <c r="G45" s="39"/>
      <c r="H45" s="42" t="str">
        <f>[7]ит.пр!H8</f>
        <v>Кабанов Д.Б., Богатырёв Д.В.</v>
      </c>
      <c r="I45" s="14"/>
      <c r="J45" s="33"/>
    </row>
    <row r="46" spans="1:10" ht="23.1" customHeight="1">
      <c r="A46" s="124"/>
      <c r="B46" s="78" t="s">
        <v>6</v>
      </c>
      <c r="C46" s="98" t="str">
        <f>[7]ит.пр!C9</f>
        <v>КУКУ Евгений Айдерович</v>
      </c>
      <c r="D46" s="39" t="str">
        <f>[7]ит.пр!D9</f>
        <v>10.01.02, 1юн</v>
      </c>
      <c r="E46" s="39" t="str">
        <f>[7]ит.пр!E9</f>
        <v>МОС</v>
      </c>
      <c r="F46" s="39" t="str">
        <f>[7]ит.пр!F9</f>
        <v>Москва, СШ МГФСО</v>
      </c>
      <c r="G46" s="39"/>
      <c r="H46" s="42" t="str">
        <f>[7]ит.пр!H9</f>
        <v>Аветисов А.В.</v>
      </c>
      <c r="I46" s="32"/>
    </row>
    <row r="47" spans="1:10" ht="23.1" customHeight="1">
      <c r="A47" s="124"/>
      <c r="B47" s="78" t="s">
        <v>10</v>
      </c>
      <c r="C47" s="98" t="str">
        <f>[7]ит.пр!C10</f>
        <v>ГОНЧАРОВ Андрей Максимович</v>
      </c>
      <c r="D47" s="39" t="str">
        <f>[7]ит.пр!D10</f>
        <v>05.08.02, 1юн</v>
      </c>
      <c r="E47" s="39" t="str">
        <f>[7]ит.пр!E10</f>
        <v>ДВФО</v>
      </c>
      <c r="F47" s="39" t="str">
        <f>[7]ит.пр!F10</f>
        <v>Приморский, Владивосток</v>
      </c>
      <c r="G47" s="39"/>
      <c r="H47" s="42" t="str">
        <f>[7]ит.пр!H10</f>
        <v>Денисов ВЛ Федосв ИВ</v>
      </c>
      <c r="I47" s="32"/>
    </row>
    <row r="48" spans="1:10" ht="23.1" customHeight="1" thickBot="1">
      <c r="A48" s="125"/>
      <c r="B48" s="100" t="s">
        <v>10</v>
      </c>
      <c r="C48" s="99" t="str">
        <f>[7]ит.пр!C11</f>
        <v>АЛЕКСАНДРОВ Никита Владимирович</v>
      </c>
      <c r="D48" s="43" t="str">
        <f>[7]ит.пр!D11</f>
        <v>14.06.02, 1р</v>
      </c>
      <c r="E48" s="43" t="str">
        <f>[7]ит.пр!E11</f>
        <v>ПФО</v>
      </c>
      <c r="F48" s="43" t="str">
        <f>[7]ит.пр!F11</f>
        <v>Чувашская, Чебоксары, МС</v>
      </c>
      <c r="G48" s="43"/>
      <c r="H48" s="44" t="str">
        <f>[7]ит.пр!H11</f>
        <v>Малов СА Ильин ГА</v>
      </c>
      <c r="I48" s="11"/>
    </row>
    <row r="49" spans="1:10" ht="23.1" customHeight="1" thickBot="1">
      <c r="B49" s="13"/>
      <c r="C49" s="9"/>
      <c r="D49" s="9"/>
      <c r="E49" s="25"/>
      <c r="F49" s="9"/>
      <c r="G49" s="68"/>
      <c r="H49" s="22"/>
      <c r="I49" s="32"/>
      <c r="J49" s="33"/>
    </row>
    <row r="50" spans="1:10" ht="24.95" customHeight="1">
      <c r="A50" s="114" t="s">
        <v>33</v>
      </c>
      <c r="B50" s="73" t="s">
        <v>4</v>
      </c>
      <c r="C50" s="97" t="str">
        <f>[8]ит.пр!C6</f>
        <v>ОРЛОВ Даниил Владимирович</v>
      </c>
      <c r="D50" s="40" t="str">
        <f>[8]ит.пр!D6</f>
        <v>24.01.02, 1р</v>
      </c>
      <c r="E50" s="40" t="str">
        <f>[8]ит.пр!E6</f>
        <v>ПФО</v>
      </c>
      <c r="F50" s="40" t="str">
        <f>[8]ит.пр!F6</f>
        <v>Чувашская, Чебоксары, МС</v>
      </c>
      <c r="G50" s="40"/>
      <c r="H50" s="41" t="str">
        <f>[8]ит.пр!H6</f>
        <v>Малов СА Ильин ГА</v>
      </c>
      <c r="I50" s="32"/>
      <c r="J50" s="33"/>
    </row>
    <row r="51" spans="1:10" ht="24.95" customHeight="1">
      <c r="A51" s="115"/>
      <c r="B51" s="78" t="s">
        <v>5</v>
      </c>
      <c r="C51" s="98" t="str">
        <f>[8]ит.пр!C7</f>
        <v>КЛЮЧКИН Михаил Владимирович</v>
      </c>
      <c r="D51" s="39" t="str">
        <f>[8]ит.пр!D7</f>
        <v>16.01.02, кмс</v>
      </c>
      <c r="E51" s="39" t="str">
        <f>[8]ит.пр!E7</f>
        <v>МОС</v>
      </c>
      <c r="F51" s="39" t="str">
        <f>[8]ит.пр!F7</f>
        <v>Москва, ГБОУ ЦСиО "Самбо-70" Москомспорта</v>
      </c>
      <c r="G51" s="39"/>
      <c r="H51" s="42" t="str">
        <f>[8]ит.пр!H7</f>
        <v>Богомолов В.А., Мартынов И.В.</v>
      </c>
      <c r="I51" s="14"/>
      <c r="J51" s="33"/>
    </row>
    <row r="52" spans="1:10" ht="24.95" customHeight="1">
      <c r="A52" s="115"/>
      <c r="B52" s="78" t="s">
        <v>6</v>
      </c>
      <c r="C52" s="98" t="str">
        <f>[8]ит.пр!C8</f>
        <v>УДАРЦЕВ Кирилл Вадимович</v>
      </c>
      <c r="D52" s="39" t="str">
        <f>[8]ит.пр!D8</f>
        <v>15.10.02, кмс</v>
      </c>
      <c r="E52" s="39" t="str">
        <f>[8]ит.пр!E8</f>
        <v>ЦФО</v>
      </c>
      <c r="F52" s="39" t="str">
        <f>[8]ит.пр!F8</f>
        <v>Московская, Дубна, МО</v>
      </c>
      <c r="G52" s="39"/>
      <c r="H52" s="42" t="str">
        <f>[8]ит.пр!H8</f>
        <v>Малышев Н.Н.</v>
      </c>
      <c r="I52" s="14"/>
      <c r="J52" s="33"/>
    </row>
    <row r="53" spans="1:10" ht="24.95" customHeight="1">
      <c r="A53" s="115"/>
      <c r="B53" s="78" t="s">
        <v>6</v>
      </c>
      <c r="C53" s="98" t="str">
        <f>[8]ит.пр!C9</f>
        <v>КАРАСЬ Матвей Романович</v>
      </c>
      <c r="D53" s="39" t="str">
        <f>[8]ит.пр!D9</f>
        <v>01.08.02, 1юн</v>
      </c>
      <c r="E53" s="39" t="str">
        <f>[8]ит.пр!E9</f>
        <v>ЮФО</v>
      </c>
      <c r="F53" s="39" t="str">
        <f>[8]ит.пр!F9</f>
        <v>Краснодарский, Сочи</v>
      </c>
      <c r="G53" s="39"/>
      <c r="H53" s="42" t="str">
        <f>[8]ит.пр!H9</f>
        <v>Демура АВ</v>
      </c>
      <c r="I53" s="32"/>
    </row>
    <row r="54" spans="1:10" ht="24.95" customHeight="1">
      <c r="A54" s="115"/>
      <c r="B54" s="78" t="s">
        <v>10</v>
      </c>
      <c r="C54" s="98" t="str">
        <f>[8]ит.пр!C10</f>
        <v>МАЛАШЕНКО Артём Игоревич</v>
      </c>
      <c r="D54" s="39" t="str">
        <f>[8]ит.пр!D10</f>
        <v>23.09.02, 1р</v>
      </c>
      <c r="E54" s="39" t="str">
        <f>[8]ит.пр!E10</f>
        <v>МОС</v>
      </c>
      <c r="F54" s="39" t="str">
        <f>[8]ит.пр!F10</f>
        <v>Москва, ГБОУ ЦСиО "Самбо-70" Москомспорта</v>
      </c>
      <c r="G54" s="39"/>
      <c r="H54" s="42" t="str">
        <f>[8]ит.пр!H10</f>
        <v>Кузнецов С.В., Вашурин В.В.</v>
      </c>
      <c r="I54" s="32"/>
    </row>
    <row r="55" spans="1:10" ht="24.95" customHeight="1" thickBot="1">
      <c r="A55" s="116"/>
      <c r="B55" s="79" t="s">
        <v>147</v>
      </c>
      <c r="C55" s="99" t="str">
        <f>[8]ит.пр!C11</f>
        <v>ДЬЯЧЕНКО Александр Вячеславович</v>
      </c>
      <c r="D55" s="43" t="str">
        <f>[8]ит.пр!D11</f>
        <v>23.04.02, 1юн</v>
      </c>
      <c r="E55" s="43" t="str">
        <f>[8]ит.пр!E11</f>
        <v>ЮФО</v>
      </c>
      <c r="F55" s="43" t="str">
        <f>[8]ит.пр!F11</f>
        <v>Краснодарский, Краснодар</v>
      </c>
      <c r="G55" s="43"/>
      <c r="H55" s="44" t="str">
        <f>[8]ит.пр!H11</f>
        <v>Ковалев СВ</v>
      </c>
      <c r="I55" s="11"/>
    </row>
    <row r="56" spans="1:10" ht="23.1" customHeight="1" thickBot="1">
      <c r="B56" s="46"/>
      <c r="C56" s="47"/>
      <c r="D56" s="47"/>
      <c r="E56" s="48"/>
      <c r="F56" s="47"/>
      <c r="G56" s="69"/>
      <c r="H56" s="49"/>
      <c r="I56" s="32"/>
      <c r="J56" s="33"/>
    </row>
    <row r="57" spans="1:10" ht="23.1" customHeight="1">
      <c r="A57" s="114" t="s">
        <v>34</v>
      </c>
      <c r="B57" s="73" t="s">
        <v>4</v>
      </c>
      <c r="C57" s="97" t="str">
        <f>[9]ит.пр!C6</f>
        <v>ХАДЖИМУРАДОВ Тамерлан Русланович</v>
      </c>
      <c r="D57" s="40" t="str">
        <f>[9]ит.пр!D6</f>
        <v>11.10.02, кмс</v>
      </c>
      <c r="E57" s="40" t="str">
        <f>[9]ит.пр!E6</f>
        <v>СКФО</v>
      </c>
      <c r="F57" s="40" t="str">
        <f>[9]ит.пр!F6</f>
        <v>Чеченская, Грозный, МС</v>
      </c>
      <c r="G57" s="40"/>
      <c r="H57" s="41" t="str">
        <f>[9]ит.пр!H6</f>
        <v>Успаев БА, Кагерманов РБ</v>
      </c>
      <c r="I57" s="32"/>
      <c r="J57" s="33"/>
    </row>
    <row r="58" spans="1:10" ht="23.1" customHeight="1">
      <c r="A58" s="115"/>
      <c r="B58" s="78" t="s">
        <v>5</v>
      </c>
      <c r="C58" s="98" t="str">
        <f>[9]ит.пр!C7</f>
        <v>ЗАТЫЛКИН Илья Игоревич</v>
      </c>
      <c r="D58" s="39" t="str">
        <f>[9]ит.пр!D7</f>
        <v>18.03.02, кмс</v>
      </c>
      <c r="E58" s="39" t="str">
        <f>[9]ит.пр!E7</f>
        <v>ПФО</v>
      </c>
      <c r="F58" s="39" t="str">
        <f>[9]ит.пр!F7</f>
        <v>Пензенская, МО</v>
      </c>
      <c r="G58" s="39"/>
      <c r="H58" s="42" t="str">
        <f>[9]ит.пр!H7</f>
        <v>Гритчин ВВ</v>
      </c>
      <c r="I58" s="14"/>
      <c r="J58" s="33"/>
    </row>
    <row r="59" spans="1:10" ht="23.1" customHeight="1">
      <c r="A59" s="115"/>
      <c r="B59" s="78" t="s">
        <v>6</v>
      </c>
      <c r="C59" s="98" t="str">
        <f>[9]ит.пр!C8</f>
        <v>ФОМИЧЕВ Никита Андреевич</v>
      </c>
      <c r="D59" s="39" t="str">
        <f>[9]ит.пр!D8</f>
        <v>26.06.03, 1р</v>
      </c>
      <c r="E59" s="39" t="str">
        <f>[9]ит.пр!E8</f>
        <v>ЦФО</v>
      </c>
      <c r="F59" s="39" t="str">
        <f>[9]ит.пр!F8</f>
        <v>Смоленская, Смоленск</v>
      </c>
      <c r="G59" s="39"/>
      <c r="H59" s="42" t="str">
        <f>[9]ит.пр!H8</f>
        <v>Ермаченков СА</v>
      </c>
      <c r="I59" s="14"/>
      <c r="J59" s="33"/>
    </row>
    <row r="60" spans="1:10" ht="23.1" customHeight="1">
      <c r="A60" s="115"/>
      <c r="B60" s="78" t="s">
        <v>6</v>
      </c>
      <c r="C60" s="98" t="str">
        <f>[9]ит.пр!C9</f>
        <v>ШУРАЛЕВ Александр Александрович</v>
      </c>
      <c r="D60" s="39" t="str">
        <f>[9]ит.пр!D9</f>
        <v>05.09.02, кмс</v>
      </c>
      <c r="E60" s="39" t="str">
        <f>[9]ит.пр!E9</f>
        <v>ЦФО</v>
      </c>
      <c r="F60" s="39" t="str">
        <f>[9]ит.пр!F9</f>
        <v>Московская, ГБУ МО "СШОР по единоборствам", МО</v>
      </c>
      <c r="G60" s="39"/>
      <c r="H60" s="42" t="str">
        <f>[9]ит.пр!H9</f>
        <v>Баринова М.В., Волкова А.А., Облезнева М.В.</v>
      </c>
      <c r="I60" s="32"/>
    </row>
    <row r="61" spans="1:10" ht="23.1" customHeight="1">
      <c r="A61" s="115"/>
      <c r="B61" s="78" t="s">
        <v>10</v>
      </c>
      <c r="C61" s="98" t="str">
        <f>[9]ит.пр!C10</f>
        <v>МЕРЗЛЯКОВ Максим Максимович</v>
      </c>
      <c r="D61" s="39" t="str">
        <f>[9]ит.пр!D10</f>
        <v>23.09.03, кмс</v>
      </c>
      <c r="E61" s="39" t="str">
        <f>[9]ит.пр!E10</f>
        <v>СП</v>
      </c>
      <c r="F61" s="39" t="str">
        <f>[9]ит.пр!F10</f>
        <v>Санкт-Петербург, Л</v>
      </c>
      <c r="G61" s="39"/>
      <c r="H61" s="42" t="str">
        <f>[9]ит.пр!H10</f>
        <v>Селяков СВ, Мизяев КГ</v>
      </c>
      <c r="I61" s="32"/>
    </row>
    <row r="62" spans="1:10" ht="23.1" customHeight="1" thickBot="1">
      <c r="A62" s="116"/>
      <c r="B62" s="79" t="s">
        <v>10</v>
      </c>
      <c r="C62" s="99" t="str">
        <f>[9]ит.пр!C11</f>
        <v>ЛОПОВОК Ефим Александрович</v>
      </c>
      <c r="D62" s="43" t="str">
        <f>[9]ит.пр!D11</f>
        <v>04.02.03, КМС</v>
      </c>
      <c r="E62" s="43" t="str">
        <f>[9]ит.пр!E11</f>
        <v>ПФО</v>
      </c>
      <c r="F62" s="43" t="str">
        <f>[9]ит.пр!F11</f>
        <v>Нижегородская, Кстово, ПР</v>
      </c>
      <c r="G62" s="43"/>
      <c r="H62" s="44" t="str">
        <f>[9]ит.пр!H11</f>
        <v>Лоповок СЕ, Сурков СН</v>
      </c>
      <c r="I62" s="11"/>
    </row>
    <row r="63" spans="1:10" ht="23.1" customHeight="1" thickBot="1">
      <c r="B63" s="13"/>
      <c r="C63" s="9"/>
      <c r="D63" s="9"/>
      <c r="E63" s="25"/>
      <c r="F63" s="9"/>
      <c r="G63" s="68"/>
      <c r="H63" s="22"/>
      <c r="I63" s="32"/>
      <c r="J63" s="33"/>
    </row>
    <row r="64" spans="1:10" ht="23.1" customHeight="1">
      <c r="A64" s="162" t="s">
        <v>35</v>
      </c>
      <c r="B64" s="73" t="s">
        <v>4</v>
      </c>
      <c r="C64" s="97" t="str">
        <f>[10]ит.пр!C6</f>
        <v>КАНАТЧИКОВ Александр Андреевич</v>
      </c>
      <c r="D64" s="40" t="str">
        <f>[10]ит.пр!D6</f>
        <v>25.05.02, кмс</v>
      </c>
      <c r="E64" s="40" t="str">
        <f>[10]ит.пр!E6</f>
        <v>ПФО</v>
      </c>
      <c r="F64" s="40" t="str">
        <f>[10]ит.пр!F6</f>
        <v>Пензенская, МО</v>
      </c>
      <c r="G64" s="40"/>
      <c r="H64" s="41" t="str">
        <f>[10]ит.пр!H6</f>
        <v>Гритчин ВВ</v>
      </c>
      <c r="I64" s="32"/>
      <c r="J64" s="33"/>
    </row>
    <row r="65" spans="1:10" ht="23.1" customHeight="1">
      <c r="A65" s="163"/>
      <c r="B65" s="78" t="s">
        <v>5</v>
      </c>
      <c r="C65" s="98" t="str">
        <f>[10]ит.пр!C7</f>
        <v>ЗАМКОВОЙ Глеб Дмитриевич</v>
      </c>
      <c r="D65" s="39" t="str">
        <f>[10]ит.пр!D7</f>
        <v>25.05.02, кмс</v>
      </c>
      <c r="E65" s="39" t="str">
        <f>[10]ит.пр!E7</f>
        <v>СП</v>
      </c>
      <c r="F65" s="39" t="str">
        <f>[10]ит.пр!F7</f>
        <v>Санкт-Петербург, СКА</v>
      </c>
      <c r="G65" s="39"/>
      <c r="H65" s="42" t="str">
        <f>[10]ит.пр!H7</f>
        <v>Солдатов ВВ, Солдатов НВ</v>
      </c>
      <c r="I65" s="14"/>
      <c r="J65" s="33"/>
    </row>
    <row r="66" spans="1:10" ht="23.1" customHeight="1">
      <c r="A66" s="163"/>
      <c r="B66" s="78" t="s">
        <v>6</v>
      </c>
      <c r="C66" s="98" t="str">
        <f>[10]ит.пр!C8</f>
        <v>АБРАМОВ Александр Михайлович</v>
      </c>
      <c r="D66" s="39" t="str">
        <f>[10]ит.пр!D8</f>
        <v>06.11.02, кмс</v>
      </c>
      <c r="E66" s="39" t="str">
        <f>[10]ит.пр!E8</f>
        <v>МОС</v>
      </c>
      <c r="F66" s="39" t="str">
        <f>[10]ит.пр!F8</f>
        <v>Москва, ГБОУ ЦСиО "Самбо-70" Москомспорта</v>
      </c>
      <c r="G66" s="39"/>
      <c r="H66" s="42" t="str">
        <f>[10]ит.пр!H8</f>
        <v>Богомолов В.А., Мартынов И.В.</v>
      </c>
      <c r="I66" s="14"/>
      <c r="J66" s="33"/>
    </row>
    <row r="67" spans="1:10" ht="23.1" customHeight="1">
      <c r="A67" s="163"/>
      <c r="B67" s="78" t="s">
        <v>6</v>
      </c>
      <c r="C67" s="98" t="str">
        <f>[10]ит.пр!C9</f>
        <v>КРАВЦОВ Владимир Константинович</v>
      </c>
      <c r="D67" s="39" t="str">
        <f>[10]ит.пр!D9</f>
        <v>31.05.02, кмс</v>
      </c>
      <c r="E67" s="39" t="str">
        <f>[10]ит.пр!E9</f>
        <v>ЦФО</v>
      </c>
      <c r="F67" s="39" t="str">
        <f>[10]ит.пр!F9</f>
        <v>Московская, Дмитров, МО</v>
      </c>
      <c r="G67" s="39"/>
      <c r="H67" s="42" t="str">
        <f>[10]ит.пр!H9</f>
        <v>Бондарь А.Ю.  Храпов А.В.Шкарин И.Н.</v>
      </c>
      <c r="I67" s="32"/>
    </row>
    <row r="68" spans="1:10" ht="23.1" customHeight="1">
      <c r="A68" s="163"/>
      <c r="B68" s="78" t="s">
        <v>10</v>
      </c>
      <c r="C68" s="98" t="str">
        <f>[10]ит.пр!C10</f>
        <v>ЖИЛИН Владислав Сергеевич</v>
      </c>
      <c r="D68" s="39" t="str">
        <f>[10]ит.пр!D10</f>
        <v>14.01.02, 1р</v>
      </c>
      <c r="E68" s="39" t="str">
        <f>[10]ит.пр!E10</f>
        <v>ЦФО</v>
      </c>
      <c r="F68" s="39" t="str">
        <f>[10]ит.пр!F10</f>
        <v>Белгородская, С.Оскол, ЮР</v>
      </c>
      <c r="G68" s="39"/>
      <c r="H68" s="42" t="str">
        <f>[10]ит.пр!H10</f>
        <v>Гребенкин АВ Безрук АН</v>
      </c>
      <c r="I68" s="32"/>
    </row>
    <row r="69" spans="1:10" ht="25.5" customHeight="1" thickBot="1">
      <c r="A69" s="164"/>
      <c r="B69" s="79" t="s">
        <v>10</v>
      </c>
      <c r="C69" s="98" t="str">
        <f>[10]ит.пр!C11</f>
        <v>СМИРНОВ Вячеслав Сергеевич</v>
      </c>
      <c r="D69" s="39" t="str">
        <f>[10]ит.пр!D11</f>
        <v>14.01.02, кмс</v>
      </c>
      <c r="E69" s="39" t="str">
        <f>[10]ит.пр!E11</f>
        <v>ЦФО</v>
      </c>
      <c r="F69" s="39" t="str">
        <f>[10]ит.пр!F11</f>
        <v>Ярославская, Рыбинск</v>
      </c>
      <c r="G69" s="39"/>
      <c r="H69" s="42" t="str">
        <f>[10]ит.пр!H11</f>
        <v>Хорев ЮА</v>
      </c>
      <c r="I69" s="11"/>
    </row>
    <row r="70" spans="1:10" ht="23.1" customHeight="1" thickBot="1">
      <c r="A70" s="1"/>
      <c r="B70" s="45"/>
      <c r="C70" s="10"/>
      <c r="D70" s="10"/>
      <c r="E70" s="26"/>
      <c r="F70" s="10"/>
      <c r="G70" s="70"/>
      <c r="H70" s="21"/>
      <c r="I70" s="32"/>
      <c r="J70" s="33"/>
    </row>
    <row r="71" spans="1:10" ht="23.1" customHeight="1">
      <c r="A71" s="159" t="s">
        <v>36</v>
      </c>
      <c r="B71" s="73" t="s">
        <v>4</v>
      </c>
      <c r="C71" s="97" t="str">
        <f>[11]ит.пр!C6</f>
        <v>ЖЕЛТОВ Роман Игоревич</v>
      </c>
      <c r="D71" s="40" t="str">
        <f>[11]ит.пр!D6</f>
        <v>14.08.02, кмс</v>
      </c>
      <c r="E71" s="40" t="str">
        <f>[11]ит.пр!E6</f>
        <v>УФО</v>
      </c>
      <c r="F71" s="40" t="str">
        <f>[11]ит.пр!F6</f>
        <v>Свердловская, Екатеринбург, СШ</v>
      </c>
      <c r="G71" s="40"/>
      <c r="H71" s="41" t="str">
        <f>[11]ит.пр!H6</f>
        <v>Бабкин АН, Бородин О.Б.</v>
      </c>
      <c r="I71" s="32"/>
      <c r="J71" s="33"/>
    </row>
    <row r="72" spans="1:10" ht="23.1" customHeight="1">
      <c r="A72" s="160"/>
      <c r="B72" s="78" t="s">
        <v>5</v>
      </c>
      <c r="C72" s="98" t="str">
        <f>[11]ит.пр!C7</f>
        <v>МАГОМЕДОВ Шамиль Рамазанович</v>
      </c>
      <c r="D72" s="39" t="str">
        <f>[11]ит.пр!D7</f>
        <v>01.08.02, кмс</v>
      </c>
      <c r="E72" s="39" t="str">
        <f>[11]ит.пр!E7</f>
        <v>МОС</v>
      </c>
      <c r="F72" s="39" t="str">
        <f>[11]ит.пр!F7</f>
        <v>Москва, ГБОУ ЦСиО "Самбо-70" Москомспорта</v>
      </c>
      <c r="G72" s="39"/>
      <c r="H72" s="42" t="str">
        <f>[11]ит.пр!H7</f>
        <v>Богомолов В.А., Мартынов И.В.</v>
      </c>
      <c r="I72" s="14"/>
      <c r="J72" s="33"/>
    </row>
    <row r="73" spans="1:10" ht="23.1" customHeight="1">
      <c r="A73" s="160"/>
      <c r="B73" s="78" t="s">
        <v>6</v>
      </c>
      <c r="C73" s="98" t="str">
        <f>[11]ит.пр!C8</f>
        <v>САФАРОВ Булуд Рамиз Оглы</v>
      </c>
      <c r="D73" s="39" t="str">
        <f>[11]ит.пр!D8</f>
        <v>14.05.02, 2р</v>
      </c>
      <c r="E73" s="39" t="str">
        <f>[11]ит.пр!E8</f>
        <v>УФО</v>
      </c>
      <c r="F73" s="39" t="str">
        <f>[11]ит.пр!F8</f>
        <v>Свердловская, Екатеринбург, СШ</v>
      </c>
      <c r="G73" s="39"/>
      <c r="H73" s="42" t="str">
        <f>[11]ит.пр!H8</f>
        <v>Селянина О.В., Федосеев М.Е.</v>
      </c>
      <c r="I73" s="14"/>
      <c r="J73" s="33"/>
    </row>
    <row r="74" spans="1:10" ht="23.1" customHeight="1">
      <c r="A74" s="160"/>
      <c r="B74" s="78" t="s">
        <v>6</v>
      </c>
      <c r="C74" s="98" t="str">
        <f>[11]ит.пр!C9</f>
        <v>БУДАШ Илья Алексеевич</v>
      </c>
      <c r="D74" s="39" t="str">
        <f>[11]ит.пр!D9</f>
        <v>21.07.02, КМС</v>
      </c>
      <c r="E74" s="39" t="str">
        <f>[11]ит.пр!E9</f>
        <v>ЦФО</v>
      </c>
      <c r="F74" s="39" t="str">
        <f>[11]ит.пр!F9</f>
        <v>Владимирская, Александров</v>
      </c>
      <c r="G74" s="39"/>
      <c r="H74" s="42" t="str">
        <f>[11]ит.пр!H9</f>
        <v>Рычев СВ</v>
      </c>
      <c r="I74" s="32"/>
    </row>
    <row r="75" spans="1:10" ht="23.1" customHeight="1">
      <c r="A75" s="160"/>
      <c r="B75" s="78" t="s">
        <v>10</v>
      </c>
      <c r="C75" s="98" t="str">
        <f>[11]ит.пр!C10</f>
        <v>НОВИКОВ Илья Вячеславович</v>
      </c>
      <c r="D75" s="39" t="str">
        <f>[11]ит.пр!D10</f>
        <v>23.07.02, 1р</v>
      </c>
      <c r="E75" s="39" t="str">
        <f>[11]ит.пр!E10</f>
        <v>МОС</v>
      </c>
      <c r="F75" s="39" t="str">
        <f>[11]ит.пр!F10</f>
        <v>Москва, ГБОУ ЦСиО "Самбо-70" Москомспорта</v>
      </c>
      <c r="G75" s="39"/>
      <c r="H75" s="42" t="str">
        <f>[11]ит.пр!H10</f>
        <v>Филимонов С.Н., Леонтьев А.А.</v>
      </c>
      <c r="I75" s="32"/>
    </row>
    <row r="76" spans="1:10" ht="23.1" customHeight="1" thickBot="1">
      <c r="A76" s="161"/>
      <c r="B76" s="79" t="s">
        <v>147</v>
      </c>
      <c r="C76" s="99" t="str">
        <f>[11]ит.пр!C11</f>
        <v>КУЛЕВ Владислав Вячеславович</v>
      </c>
      <c r="D76" s="43" t="str">
        <f>[11]ит.пр!D11</f>
        <v>28.03.02, 1р</v>
      </c>
      <c r="E76" s="43" t="str">
        <f>[11]ит.пр!E11</f>
        <v>ЦФО</v>
      </c>
      <c r="F76" s="43" t="str">
        <f>[11]ит.пр!F11</f>
        <v>Смоленская, Гагарин</v>
      </c>
      <c r="G76" s="43"/>
      <c r="H76" s="44" t="str">
        <f>[11]ит.пр!H11</f>
        <v>Шкатов ВЮ</v>
      </c>
      <c r="I76" s="11"/>
    </row>
    <row r="77" spans="1:10" ht="23.1" customHeight="1" thickBot="1">
      <c r="B77" s="12"/>
      <c r="C77" s="3"/>
      <c r="D77" s="4"/>
      <c r="E77" s="4"/>
      <c r="F77" s="5"/>
      <c r="G77" s="5"/>
      <c r="H77" s="3"/>
      <c r="I77" s="50">
        <v>0</v>
      </c>
      <c r="J77" s="33"/>
    </row>
    <row r="78" spans="1:10" ht="23.1" customHeight="1">
      <c r="A78" s="1"/>
      <c r="B78" s="2"/>
      <c r="C78" s="3"/>
      <c r="D78" s="4"/>
      <c r="E78" s="4"/>
      <c r="F78" s="5"/>
      <c r="G78" s="5"/>
      <c r="H78" s="3"/>
      <c r="I78" s="50">
        <v>0</v>
      </c>
      <c r="J78" s="33"/>
    </row>
    <row r="79" spans="1:10" ht="23.1" customHeight="1">
      <c r="A79" s="1"/>
      <c r="B79" s="24" t="str">
        <f>[1]реквизиты!$A$6</f>
        <v>Гл. судья, судья ВК</v>
      </c>
      <c r="C79" s="6"/>
      <c r="D79" s="6"/>
      <c r="E79" s="27"/>
      <c r="F79" s="24" t="str">
        <f>'1стр'!F55</f>
        <v>И.Р.Стахеев</v>
      </c>
      <c r="G79" s="24"/>
      <c r="H79" s="6"/>
      <c r="I79" s="14"/>
      <c r="J79" s="33"/>
    </row>
    <row r="80" spans="1:10" ht="23.1" customHeight="1">
      <c r="A80" s="1"/>
      <c r="B80" s="24"/>
      <c r="C80" s="7"/>
      <c r="D80" s="7"/>
      <c r="E80" s="28"/>
      <c r="F80" s="23" t="str">
        <f>[1]реквизиты!$I$7</f>
        <v>ЦФО Владимирская</v>
      </c>
      <c r="G80" s="23"/>
      <c r="H80" s="7"/>
      <c r="I80" s="14"/>
      <c r="J80" s="33"/>
    </row>
    <row r="81" spans="1:19" ht="23.1" customHeight="1">
      <c r="A81" s="1"/>
      <c r="B81" s="24" t="str">
        <f>[1]реквизиты!$A$8</f>
        <v>Гл. секретарь, судья ВК</v>
      </c>
      <c r="C81" s="7"/>
      <c r="D81" s="7"/>
      <c r="E81" s="28"/>
      <c r="F81" s="24" t="str">
        <f>[1]реквизиты!$G$8</f>
        <v>Д.Е.Вышегородцев</v>
      </c>
      <c r="G81" s="24"/>
      <c r="H81" s="6"/>
      <c r="I81" s="32"/>
    </row>
    <row r="82" spans="1:19" ht="23.1" customHeight="1">
      <c r="C82" s="1"/>
      <c r="F82" t="str">
        <f>[1]реквизиты!$G$9</f>
        <v>/СФО Томская/</v>
      </c>
      <c r="H82" s="7"/>
      <c r="I82" s="32"/>
    </row>
    <row r="83" spans="1:19" ht="9" customHeight="1"/>
    <row r="84" spans="1:19" ht="29.25" customHeight="1">
      <c r="J84" s="1"/>
    </row>
    <row r="85" spans="1:19" ht="12" customHeight="1"/>
    <row r="86" spans="1:19" ht="21.75" customHeight="1"/>
    <row r="87" spans="1:19" ht="12" customHeight="1"/>
    <row r="88" spans="1:19" ht="12" customHeight="1"/>
    <row r="93" spans="1:19">
      <c r="S93" t="s">
        <v>9</v>
      </c>
    </row>
  </sheetData>
  <mergeCells count="32">
    <mergeCell ref="I18:I19"/>
    <mergeCell ref="A1:I1"/>
    <mergeCell ref="A2:I2"/>
    <mergeCell ref="A3:I3"/>
    <mergeCell ref="A4:I4"/>
    <mergeCell ref="H6:H7"/>
    <mergeCell ref="I6:I7"/>
    <mergeCell ref="I8:I9"/>
    <mergeCell ref="I12:I13"/>
    <mergeCell ref="I10:I11"/>
    <mergeCell ref="A22:A27"/>
    <mergeCell ref="A29:A34"/>
    <mergeCell ref="A15:A20"/>
    <mergeCell ref="B6:B7"/>
    <mergeCell ref="D6:D7"/>
    <mergeCell ref="C6:C7"/>
    <mergeCell ref="A8:A13"/>
    <mergeCell ref="A36:A41"/>
    <mergeCell ref="A71:A76"/>
    <mergeCell ref="A50:A55"/>
    <mergeCell ref="A57:A62"/>
    <mergeCell ref="A64:A69"/>
    <mergeCell ref="A43:A48"/>
    <mergeCell ref="J14:J15"/>
    <mergeCell ref="A5:I5"/>
    <mergeCell ref="G6:G7"/>
    <mergeCell ref="J8:J9"/>
    <mergeCell ref="J10:J11"/>
    <mergeCell ref="J12:J13"/>
    <mergeCell ref="F6:F7"/>
    <mergeCell ref="E6:E7"/>
    <mergeCell ref="A6:A7"/>
  </mergeCells>
  <phoneticPr fontId="0" type="noConversion"/>
  <conditionalFormatting sqref="G21 G28 G70 G35 G42 G49 G56 G63">
    <cfRule type="cellIs" dxfId="0" priority="2" stopIfTrue="1" operator="equal">
      <formula>0</formula>
    </cfRule>
  </conditionalFormatting>
  <printOptions horizontalCentered="1"/>
  <pageMargins left="0" right="0" top="0.15748031496062992" bottom="0.11811023622047245" header="0.6692913385826772" footer="0.59055118110236227"/>
  <pageSetup paperSize="9" scale="92" pageOrder="overThenDown" orientation="portrait" copies="2" r:id="rId1"/>
  <headerFooter alignWithMargins="0"/>
  <rowBreaks count="2" manualBreakCount="2">
    <brk id="48" max="8" man="1"/>
    <brk id="84" max="7" man="1"/>
  </rowBreaks>
  <colBreaks count="2" manualBreakCount="2">
    <brk id="13" max="1048575" man="1"/>
    <brk id="14" max="1048575" man="1"/>
  </colBreaks>
  <ignoredErrors>
    <ignoredError sqref="B8:B12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6</vt:i4>
      </vt:variant>
    </vt:vector>
  </HeadingPairs>
  <TitlesOfParts>
    <vt:vector size="12" baseType="lpstr">
      <vt:lpstr>2стр (2)</vt:lpstr>
      <vt:lpstr>1стр (2)</vt:lpstr>
      <vt:lpstr>ФИН</vt:lpstr>
      <vt:lpstr>2стр</vt:lpstr>
      <vt:lpstr>1стр</vt:lpstr>
      <vt:lpstr>призеры</vt:lpstr>
      <vt:lpstr>'1стр'!Область_печати</vt:lpstr>
      <vt:lpstr>'1стр (2)'!Область_печати</vt:lpstr>
      <vt:lpstr>'2стр'!Область_печати</vt:lpstr>
      <vt:lpstr>'2стр (2)'!Область_печати</vt:lpstr>
      <vt:lpstr>призеры!Область_печати</vt:lpstr>
      <vt:lpstr>ФИН!Область_печати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Денис</cp:lastModifiedBy>
  <cp:lastPrinted>2018-09-29T16:36:19Z</cp:lastPrinted>
  <dcterms:created xsi:type="dcterms:W3CDTF">1996-10-08T23:32:33Z</dcterms:created>
  <dcterms:modified xsi:type="dcterms:W3CDTF">2018-09-30T04:35:42Z</dcterms:modified>
</cp:coreProperties>
</file>